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roietti\Documents\CORTEDEICONTI\PARIFICAZIONE\ANNO 2019\"/>
    </mc:Choice>
  </mc:AlternateContent>
  <xr:revisionPtr revIDLastSave="0" documentId="8_{109951BE-4E18-43EC-89AA-0D1E551D6E1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corte dei conti" sheetId="1" r:id="rId1"/>
  </sheets>
  <definedNames>
    <definedName name="_xlnm._FilterDatabase" localSheetId="0" hidden="1">'corte dei conti'!$B$1:$L$1</definedName>
    <definedName name="_xlnm.Print_Area" localSheetId="0">'corte dei conti'!$B$1:$R$22</definedName>
    <definedName name="_xlnm.Print_Titles" localSheetId="0">'corte dei conti'!$1:$1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1" l="1"/>
  <c r="I2" i="1" l="1"/>
  <c r="L2" i="1"/>
  <c r="N2" i="1" s="1"/>
  <c r="O2" i="1"/>
  <c r="I3" i="1" l="1"/>
  <c r="L3" i="1"/>
  <c r="N3" i="1" s="1"/>
  <c r="O3" i="1"/>
  <c r="I4" i="1"/>
  <c r="L4" i="1"/>
  <c r="N4" i="1" s="1"/>
  <c r="O4" i="1"/>
  <c r="I5" i="1"/>
  <c r="L5" i="1"/>
  <c r="N5" i="1" s="1"/>
  <c r="O5" i="1"/>
  <c r="I6" i="1"/>
  <c r="L6" i="1"/>
  <c r="N6" i="1" s="1"/>
  <c r="O6" i="1"/>
  <c r="I7" i="1"/>
  <c r="N7" i="1"/>
  <c r="O7" i="1"/>
  <c r="I8" i="1"/>
  <c r="L8" i="1"/>
  <c r="O8" i="1"/>
  <c r="I9" i="1"/>
  <c r="N9" i="1"/>
  <c r="O9" i="1"/>
  <c r="I10" i="1"/>
  <c r="N10" i="1"/>
  <c r="O10" i="1"/>
  <c r="I11" i="1"/>
  <c r="N11" i="1"/>
  <c r="O11" i="1"/>
  <c r="I12" i="1"/>
  <c r="L12" i="1"/>
  <c r="N12" i="1" s="1"/>
  <c r="O12" i="1"/>
  <c r="I13" i="1"/>
  <c r="L13" i="1"/>
  <c r="O13" i="1"/>
  <c r="I14" i="1"/>
  <c r="I15" i="1"/>
  <c r="L15" i="1"/>
  <c r="O15" i="1"/>
  <c r="I16" i="1"/>
  <c r="L16" i="1"/>
  <c r="O16" i="1"/>
  <c r="I17" i="1"/>
  <c r="L17" i="1"/>
  <c r="M17" i="1"/>
  <c r="N18" i="1"/>
  <c r="O18" i="1"/>
  <c r="I20" i="1"/>
  <c r="N20" i="1"/>
  <c r="O20" i="1"/>
</calcChain>
</file>

<file path=xl/sharedStrings.xml><?xml version="1.0" encoding="utf-8"?>
<sst xmlns="http://schemas.openxmlformats.org/spreadsheetml/2006/main" count="88" uniqueCount="66">
  <si>
    <t>Intervento in cui sono confluite parte delle risorse precedentemente destinate agli interventi n.26 e n.27</t>
  </si>
  <si>
    <t>Costruzione del bunker per nuovo acceleratore lineare</t>
  </si>
  <si>
    <t>A.O. Terni</t>
  </si>
  <si>
    <t>27.e</t>
  </si>
  <si>
    <t>comunicazione verbale: l'intervento forse rimodulato in 4 progetti distinti</t>
  </si>
  <si>
    <t>DGR 518 del 19/05/2014</t>
  </si>
  <si>
    <t>DGR 117/2014
decreto MS 14/04/2014</t>
  </si>
  <si>
    <t>Risanamento conservativo e messa in sicurezza delle facciate del complesso ospedaliero</t>
  </si>
  <si>
    <t>27.c</t>
  </si>
  <si>
    <t>Medicina Nucleare in continuità con PET-TAC</t>
  </si>
  <si>
    <t>27.b</t>
  </si>
  <si>
    <t>Diagnostica per immagini e radiologia</t>
  </si>
  <si>
    <t>27.a</t>
  </si>
  <si>
    <t>DGR 221 del 03/03/2014
DD 3983 del 21/05/2014</t>
  </si>
  <si>
    <t>DGR 835/2013
decreto MS 10/01/2014</t>
  </si>
  <si>
    <t xml:space="preserve">E' stato ammesso a finanziamento con decreto del Ministero della Salute del 10/01/2014 </t>
  </si>
  <si>
    <t>Ospedale S. Maria: Adeguamento antincendio CPI, elevatori, impianti elettrici</t>
  </si>
  <si>
    <t>A.O. Perugia</t>
  </si>
  <si>
    <t>In questo intervento sono confluite le risorse precedentemente destinate agli interventi n. 24 e n.29</t>
  </si>
  <si>
    <t>Adeguamento antisismico</t>
  </si>
  <si>
    <t>AUSL 
Umbria n. 2</t>
  </si>
  <si>
    <t>progetto inviato Servizio OOPP prot.n.0062958 del 09/05/2014</t>
  </si>
  <si>
    <t>L'intero finanziamento è stato destinato alla realizzazione della Casa della Salute di Trevi e sono state aggiunte risorse aziendali</t>
  </si>
  <si>
    <t>Casa della Salute di Trevi: adempimenti alle norme di sicurezza degli ambienti di lavoro</t>
  </si>
  <si>
    <t xml:space="preserve">In questo intervento sono  confluite parte delle risorse precedentemente destinate all'intervento n. 16 </t>
  </si>
  <si>
    <t xml:space="preserve">Ospedale San Matteo degli Infermi - Spoleto - Pronto Soccorso </t>
  </si>
  <si>
    <t>16.c</t>
  </si>
  <si>
    <t>Intervento di natura edilizia e di completamento presso Hospice di Spoleto - recinzione area pertinenziale</t>
  </si>
  <si>
    <t>16.b</t>
  </si>
  <si>
    <t xml:space="preserve">Ospedale San Matteo degli Infermi - Spoleto - Studi inframoenia e Servizio trasfusionale </t>
  </si>
  <si>
    <t>16.a</t>
  </si>
  <si>
    <t>Parte delle risorse precedentemente destinate a questo intervento sono confluite nell'intervento n. 15</t>
  </si>
  <si>
    <t xml:space="preserve">Osp. Norcia: interventi di natura edilizia, impiantistica e di compartimentazione </t>
  </si>
  <si>
    <t>Intervento in cui sono confluite parte delle risorse precedentemente destinate all'intervento n. 12</t>
  </si>
  <si>
    <t xml:space="preserve">Intervento di ristrutturazione e di abbattimento delle barriere architettoniche sede Unità di Convivenza del DSM - Via Palombaro, Foligno </t>
  </si>
  <si>
    <t>12.a</t>
  </si>
  <si>
    <t xml:space="preserve">AUSL 
Umbria n. 1 </t>
  </si>
  <si>
    <t>In questo intervento sono  confluite le risorse precedentemente destinate all'intervento n. 8. Il finanziamento aziendale comprende € 516.457 relativo al finanziamento statale ex art. 71 L. n.448/1998</t>
  </si>
  <si>
    <t xml:space="preserve">RSA S. Margherita: Adeguamento  impianti DPR 14.1.97 </t>
  </si>
  <si>
    <t>Nuovo intervento in cui sono confluite parte delle risorse precedentemente destinate all'intervento n. 6</t>
  </si>
  <si>
    <t>Riqualificazione Ospedale di Città della Pieve</t>
  </si>
  <si>
    <t>6.b</t>
  </si>
  <si>
    <t xml:space="preserve">Riqualificazione Ospedale Castiglione del Lago </t>
  </si>
  <si>
    <t>6.a</t>
  </si>
  <si>
    <t xml:space="preserve">In questo intervento sono  confluite le risorse precedentemente destinate all'intervento n. 4 </t>
  </si>
  <si>
    <t>Città di Castello sede DIP ex INAM: adeguamento strutturale, impiantistico e di prevenzione incendi</t>
  </si>
  <si>
    <t>L'intero finanziamento è stato destinato al completamento della palazzina per libera professione intramoenia</t>
  </si>
  <si>
    <t xml:space="preserve">Ospedale Città di Castello: completamento struttura per libera professione intramoenia (2° stralcio): finiture interne, distribuzione impiantistica e realizzazione scala esterna. </t>
  </si>
  <si>
    <t xml:space="preserve">Voce Regione
8020 </t>
  </si>
  <si>
    <t>Voce Stato
8021</t>
  </si>
  <si>
    <t>Cap.
Bil 2014</t>
  </si>
  <si>
    <t>TOTALE</t>
  </si>
  <si>
    <t>Note</t>
  </si>
  <si>
    <t xml:space="preserve">N. </t>
  </si>
  <si>
    <t>27.d.1</t>
  </si>
  <si>
    <t>27.d.2</t>
  </si>
  <si>
    <t>Lavori di ristrutturazione di alcuni servizi del Presidio Ospedaliero</t>
  </si>
  <si>
    <t>Lavori di ristrutturazione del Servizio di Anatomia Patologica</t>
  </si>
  <si>
    <t>data inizio lavori prevista</t>
  </si>
  <si>
    <t>data fine lavori prevista</t>
  </si>
  <si>
    <t>n. AdP</t>
  </si>
  <si>
    <t xml:space="preserve">Finanziamento
statale </t>
  </si>
  <si>
    <t>Finanziamento regionale</t>
  </si>
  <si>
    <t>Finanziamento
aziendale / Altro</t>
  </si>
  <si>
    <t>INTERVENTO</t>
  </si>
  <si>
    <t>Azienda Sanitaria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</si>
</sst>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€&quot;\ #,##0.00;;"/>
    <numFmt numFmtId="166" formatCode="&quot;€&quot;\ #,##0.00"/>
  </numFmts>
  <fonts count="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" fontId="2" fillId="0" borderId="0" xfId="0" applyNumberFormat="1" applyFont="1" applyFill="1"/>
    <xf numFmtId="43" fontId="2" fillId="0" borderId="0" xfId="1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wrapText="1"/>
    </xf>
    <xf numFmtId="43" fontId="2" fillId="0" borderId="0" xfId="1" applyFont="1" applyFill="1" applyAlignment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43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left"/>
    </xf>
    <xf numFmtId="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left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vertical="center"/>
    </xf>
    <xf numFmtId="166" fontId="2" fillId="0" borderId="1" xfId="0" applyNumberFormat="1" applyFont="1" applyFill="1" applyBorder="1" applyAlignment="1">
      <alignment vertical="center"/>
    </xf>
    <xf numFmtId="1" fontId="2" fillId="0" borderId="1" xfId="1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top" wrapText="1"/>
    </xf>
  </cellXfs>
  <cellStyles count="3">
    <cellStyle name="Euro" xfId="2" xr:uid="{00000000-0005-0000-0000-000000000000}"/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view="pageBreakPreview" zoomScale="90" zoomScaleNormal="90" zoomScaleSheetLayoutView="90" workbookViewId="0">
      <pane xSplit="4" ySplit="1" topLeftCell="F2" activePane="bottomRight" state="frozen"/>
      <selection pane="topRight" activeCell="I1" sqref="I1"/>
      <selection pane="bottomLeft" activeCell="A5" sqref="A5"/>
      <selection pane="bottomRight" activeCell="H7" sqref="H7"/>
    </sheetView>
  </sheetViews>
  <sheetFormatPr defaultRowHeight="12.75" x14ac:dyDescent="0.2"/>
  <cols>
    <col min="1" max="1" width="5.42578125" style="1" customWidth="1"/>
    <col min="2" max="2" width="6" style="1" customWidth="1"/>
    <col min="3" max="3" width="11.42578125" style="7" customWidth="1"/>
    <col min="4" max="4" width="40.85546875" style="6" customWidth="1"/>
    <col min="5" max="5" width="30.42578125" style="1" hidden="1" customWidth="1"/>
    <col min="6" max="6" width="16.28515625" style="6" customWidth="1"/>
    <col min="7" max="7" width="15.140625" style="6" customWidth="1"/>
    <col min="8" max="8" width="15.85546875" style="6" customWidth="1"/>
    <col min="9" max="9" width="15.85546875" style="3" customWidth="1"/>
    <col min="10" max="10" width="20.28515625" style="5" hidden="1" customWidth="1"/>
    <col min="11" max="11" width="8.28515625" style="4" hidden="1" customWidth="1"/>
    <col min="12" max="12" width="15.42578125" style="1" hidden="1" customWidth="1"/>
    <col min="13" max="13" width="14.28515625" style="1" hidden="1" customWidth="1"/>
    <col min="14" max="14" width="13.42578125" style="3" hidden="1" customWidth="1"/>
    <col min="15" max="15" width="14.85546875" style="3" hidden="1" customWidth="1"/>
    <col min="16" max="16" width="14.85546875" style="2" hidden="1" customWidth="1"/>
    <col min="17" max="17" width="15" style="42" customWidth="1"/>
    <col min="18" max="18" width="14.7109375" style="42" customWidth="1"/>
    <col min="19" max="19" width="24.85546875" style="1" customWidth="1"/>
    <col min="20" max="16384" width="9.140625" style="1"/>
  </cols>
  <sheetData>
    <row r="1" spans="1:19" s="36" customFormat="1" ht="36.75" customHeight="1" x14ac:dyDescent="0.2">
      <c r="A1" s="40" t="s">
        <v>53</v>
      </c>
      <c r="B1" s="40" t="s">
        <v>60</v>
      </c>
      <c r="C1" s="40" t="s">
        <v>65</v>
      </c>
      <c r="D1" s="40" t="s">
        <v>64</v>
      </c>
      <c r="E1" s="40" t="s">
        <v>52</v>
      </c>
      <c r="F1" s="40" t="s">
        <v>61</v>
      </c>
      <c r="G1" s="40" t="s">
        <v>62</v>
      </c>
      <c r="H1" s="40" t="s">
        <v>63</v>
      </c>
      <c r="I1" s="40" t="s">
        <v>51</v>
      </c>
      <c r="J1" s="45"/>
      <c r="K1" s="41" t="s">
        <v>50</v>
      </c>
      <c r="L1" s="40" t="s">
        <v>49</v>
      </c>
      <c r="M1" s="40" t="s">
        <v>48</v>
      </c>
      <c r="N1" s="40">
        <v>8021</v>
      </c>
      <c r="O1" s="39">
        <v>8020</v>
      </c>
      <c r="P1" s="44"/>
      <c r="Q1" s="40" t="s">
        <v>58</v>
      </c>
      <c r="R1" s="40" t="s">
        <v>59</v>
      </c>
    </row>
    <row r="2" spans="1:19" s="36" customFormat="1" ht="55.5" customHeight="1" x14ac:dyDescent="0.2">
      <c r="A2" s="23">
        <v>1</v>
      </c>
      <c r="B2" s="23">
        <v>1</v>
      </c>
      <c r="C2" s="22" t="s">
        <v>36</v>
      </c>
      <c r="D2" s="22" t="s">
        <v>47</v>
      </c>
      <c r="E2" s="21" t="s">
        <v>46</v>
      </c>
      <c r="F2" s="20">
        <v>929060.18</v>
      </c>
      <c r="G2" s="20">
        <v>48897.9</v>
      </c>
      <c r="H2" s="20">
        <v>0</v>
      </c>
      <c r="I2" s="29">
        <f>ROUND(SUM(F2:H2),2)</f>
        <v>977958.08</v>
      </c>
      <c r="J2" s="28"/>
      <c r="K2" s="32">
        <v>7180</v>
      </c>
      <c r="L2" s="37">
        <f t="shared" ref="L2:L6" si="0">F2</f>
        <v>929060.18</v>
      </c>
      <c r="M2" s="33">
        <v>29225.87</v>
      </c>
      <c r="N2" s="25">
        <f t="shared" ref="N2:N6" si="1">F2-L2</f>
        <v>0</v>
      </c>
      <c r="O2" s="24">
        <f t="shared" ref="O2:O6" si="2">G2-M2</f>
        <v>19672.030000000002</v>
      </c>
      <c r="P2" s="23"/>
      <c r="Q2" s="48">
        <v>42350</v>
      </c>
      <c r="R2" s="48">
        <v>42815</v>
      </c>
      <c r="S2" s="46"/>
    </row>
    <row r="3" spans="1:19" s="36" customFormat="1" ht="43.5" customHeight="1" x14ac:dyDescent="0.2">
      <c r="A3" s="23">
        <v>2</v>
      </c>
      <c r="B3" s="23">
        <v>3</v>
      </c>
      <c r="C3" s="22" t="s">
        <v>36</v>
      </c>
      <c r="D3" s="22" t="s">
        <v>45</v>
      </c>
      <c r="E3" s="21" t="s">
        <v>44</v>
      </c>
      <c r="F3" s="35">
        <v>463319.82</v>
      </c>
      <c r="G3" s="35">
        <v>24385.25</v>
      </c>
      <c r="H3" s="35">
        <v>0</v>
      </c>
      <c r="I3" s="29">
        <f>ROUND(SUM(F3:H3),2)</f>
        <v>487705.07</v>
      </c>
      <c r="J3" s="28"/>
      <c r="K3" s="32">
        <v>7181</v>
      </c>
      <c r="L3" s="37">
        <f t="shared" si="0"/>
        <v>463319.82</v>
      </c>
      <c r="M3" s="33">
        <v>14574.86</v>
      </c>
      <c r="N3" s="25">
        <f t="shared" si="1"/>
        <v>0</v>
      </c>
      <c r="O3" s="24">
        <f t="shared" si="2"/>
        <v>9810.39</v>
      </c>
      <c r="P3" s="23"/>
      <c r="Q3" s="48">
        <v>42338</v>
      </c>
      <c r="R3" s="48">
        <v>43088</v>
      </c>
      <c r="S3" s="46"/>
    </row>
    <row r="4" spans="1:19" s="36" customFormat="1" ht="42.75" customHeight="1" x14ac:dyDescent="0.2">
      <c r="A4" s="23">
        <v>3</v>
      </c>
      <c r="B4" s="23" t="s">
        <v>43</v>
      </c>
      <c r="C4" s="22" t="s">
        <v>36</v>
      </c>
      <c r="D4" s="22" t="s">
        <v>42</v>
      </c>
      <c r="E4" s="22" t="s">
        <v>39</v>
      </c>
      <c r="F4" s="38">
        <v>4315681.3</v>
      </c>
      <c r="G4" s="38">
        <v>227141.12</v>
      </c>
      <c r="H4" s="38"/>
      <c r="I4" s="29">
        <f>ROUND(SUM(F4:H4),2)</f>
        <v>4542822.42</v>
      </c>
      <c r="J4" s="28"/>
      <c r="K4" s="32">
        <v>7182</v>
      </c>
      <c r="L4" s="37">
        <f t="shared" si="0"/>
        <v>4315681.3</v>
      </c>
      <c r="M4" s="33">
        <v>135760.35</v>
      </c>
      <c r="N4" s="25">
        <f t="shared" si="1"/>
        <v>0</v>
      </c>
      <c r="O4" s="24">
        <f t="shared" si="2"/>
        <v>91380.76999999999</v>
      </c>
      <c r="P4" s="23"/>
      <c r="Q4" s="48">
        <v>43059</v>
      </c>
      <c r="R4" s="48"/>
      <c r="S4" s="46"/>
    </row>
    <row r="5" spans="1:19" s="36" customFormat="1" ht="42.75" customHeight="1" x14ac:dyDescent="0.2">
      <c r="A5" s="23">
        <v>4</v>
      </c>
      <c r="B5" s="23" t="s">
        <v>41</v>
      </c>
      <c r="C5" s="22" t="s">
        <v>36</v>
      </c>
      <c r="D5" s="22" t="s">
        <v>40</v>
      </c>
      <c r="E5" s="22" t="s">
        <v>39</v>
      </c>
      <c r="F5" s="38">
        <v>1540644.78</v>
      </c>
      <c r="G5" s="38">
        <v>81086.570000000007</v>
      </c>
      <c r="H5" s="38">
        <v>978268.65</v>
      </c>
      <c r="I5" s="29">
        <f>ROUND(SUM(F5:H5),2)</f>
        <v>2600000</v>
      </c>
      <c r="J5" s="28"/>
      <c r="K5" s="32">
        <v>7183</v>
      </c>
      <c r="L5" s="37">
        <f t="shared" si="0"/>
        <v>1540644.78</v>
      </c>
      <c r="M5" s="33">
        <v>48464.76</v>
      </c>
      <c r="N5" s="25">
        <f t="shared" si="1"/>
        <v>0</v>
      </c>
      <c r="O5" s="24">
        <f t="shared" si="2"/>
        <v>32621.810000000005</v>
      </c>
      <c r="P5" s="23"/>
      <c r="Q5" s="48">
        <v>42982</v>
      </c>
      <c r="R5" s="48"/>
      <c r="S5" s="46"/>
    </row>
    <row r="6" spans="1:19" s="36" customFormat="1" ht="42.75" customHeight="1" x14ac:dyDescent="0.2">
      <c r="A6" s="23">
        <v>5</v>
      </c>
      <c r="B6" s="23">
        <v>7</v>
      </c>
      <c r="C6" s="22" t="s">
        <v>36</v>
      </c>
      <c r="D6" s="22" t="s">
        <v>38</v>
      </c>
      <c r="E6" s="22" t="s">
        <v>37</v>
      </c>
      <c r="F6" s="35">
        <v>1128600</v>
      </c>
      <c r="G6" s="35">
        <v>59400</v>
      </c>
      <c r="H6" s="35">
        <f>646457+500000</f>
        <v>1146457</v>
      </c>
      <c r="I6" s="29">
        <f>ROUND(SUM(F6:H6),2)</f>
        <v>2334457</v>
      </c>
      <c r="J6" s="28"/>
      <c r="K6" s="32">
        <v>7185</v>
      </c>
      <c r="L6" s="37">
        <f t="shared" si="0"/>
        <v>1128600</v>
      </c>
      <c r="M6" s="33">
        <v>35502.879999999997</v>
      </c>
      <c r="N6" s="25">
        <f t="shared" si="1"/>
        <v>0</v>
      </c>
      <c r="O6" s="24">
        <f t="shared" si="2"/>
        <v>23897.120000000003</v>
      </c>
      <c r="P6" s="23"/>
      <c r="Q6" s="48">
        <v>42488</v>
      </c>
      <c r="R6" s="48"/>
      <c r="S6" s="46"/>
    </row>
    <row r="7" spans="1:19" s="18" customFormat="1" ht="55.5" customHeight="1" x14ac:dyDescent="0.2">
      <c r="A7" s="23">
        <v>6</v>
      </c>
      <c r="B7" s="23" t="s">
        <v>35</v>
      </c>
      <c r="C7" s="22" t="s">
        <v>20</v>
      </c>
      <c r="D7" s="22" t="s">
        <v>34</v>
      </c>
      <c r="E7" s="22" t="s">
        <v>33</v>
      </c>
      <c r="F7" s="20">
        <v>149625</v>
      </c>
      <c r="G7" s="20">
        <v>7875</v>
      </c>
      <c r="H7" s="20"/>
      <c r="I7" s="29">
        <f t="shared" ref="I7:I12" si="3">ROUND(SUM(F7:H7),2)</f>
        <v>157500</v>
      </c>
      <c r="J7" s="28"/>
      <c r="K7" s="34"/>
      <c r="L7" s="26"/>
      <c r="M7" s="33"/>
      <c r="N7" s="25">
        <f t="shared" ref="N7:O7" si="4">F7-L7</f>
        <v>149625</v>
      </c>
      <c r="O7" s="24">
        <f t="shared" si="4"/>
        <v>7875</v>
      </c>
      <c r="P7" s="19"/>
      <c r="Q7" s="48">
        <v>42342</v>
      </c>
      <c r="R7" s="48">
        <v>42824</v>
      </c>
    </row>
    <row r="8" spans="1:19" s="18" customFormat="1" ht="42.75" customHeight="1" x14ac:dyDescent="0.2">
      <c r="A8" s="23">
        <v>7</v>
      </c>
      <c r="B8" s="23">
        <v>13</v>
      </c>
      <c r="C8" s="22" t="s">
        <v>20</v>
      </c>
      <c r="D8" s="22" t="s">
        <v>32</v>
      </c>
      <c r="E8" s="21" t="s">
        <v>31</v>
      </c>
      <c r="F8" s="20">
        <v>99750</v>
      </c>
      <c r="G8" s="20">
        <v>5250</v>
      </c>
      <c r="H8" s="20">
        <v>0</v>
      </c>
      <c r="I8" s="29">
        <f t="shared" si="3"/>
        <v>105000</v>
      </c>
      <c r="J8" s="28"/>
      <c r="K8" s="27">
        <v>7188</v>
      </c>
      <c r="L8" s="30">
        <f>F8</f>
        <v>99750</v>
      </c>
      <c r="M8" s="26">
        <v>3137.88</v>
      </c>
      <c r="N8" s="25"/>
      <c r="O8" s="24">
        <f t="shared" ref="O8:O12" si="5">G8-M8</f>
        <v>2112.12</v>
      </c>
      <c r="P8" s="19"/>
      <c r="Q8" s="48">
        <v>42404</v>
      </c>
      <c r="R8" s="48">
        <v>42642</v>
      </c>
    </row>
    <row r="9" spans="1:19" s="18" customFormat="1" ht="42.75" customHeight="1" x14ac:dyDescent="0.2">
      <c r="A9" s="23">
        <v>8</v>
      </c>
      <c r="B9" s="23" t="s">
        <v>30</v>
      </c>
      <c r="C9" s="22" t="s">
        <v>20</v>
      </c>
      <c r="D9" s="22" t="s">
        <v>29</v>
      </c>
      <c r="E9" s="21" t="s">
        <v>24</v>
      </c>
      <c r="F9" s="20">
        <v>159600</v>
      </c>
      <c r="G9" s="20">
        <v>8400</v>
      </c>
      <c r="H9" s="20">
        <v>232732.41</v>
      </c>
      <c r="I9" s="29">
        <f t="shared" si="3"/>
        <v>400732.41</v>
      </c>
      <c r="J9" s="28"/>
      <c r="K9" s="34"/>
      <c r="L9" s="33"/>
      <c r="M9" s="33"/>
      <c r="N9" s="25">
        <f>F9-L9</f>
        <v>159600</v>
      </c>
      <c r="O9" s="24">
        <f t="shared" si="5"/>
        <v>8400</v>
      </c>
      <c r="P9" s="31"/>
      <c r="Q9" s="48">
        <v>42451</v>
      </c>
      <c r="R9" s="48">
        <v>42593</v>
      </c>
    </row>
    <row r="10" spans="1:19" s="18" customFormat="1" ht="42.75" customHeight="1" x14ac:dyDescent="0.2">
      <c r="A10" s="23">
        <v>9</v>
      </c>
      <c r="B10" s="23" t="s">
        <v>28</v>
      </c>
      <c r="C10" s="22" t="s">
        <v>20</v>
      </c>
      <c r="D10" s="22" t="s">
        <v>27</v>
      </c>
      <c r="E10" s="21" t="s">
        <v>24</v>
      </c>
      <c r="F10" s="20">
        <v>38374.99</v>
      </c>
      <c r="G10" s="20">
        <v>2019.74</v>
      </c>
      <c r="H10" s="20"/>
      <c r="I10" s="29">
        <f t="shared" si="3"/>
        <v>40394.730000000003</v>
      </c>
      <c r="J10" s="28"/>
      <c r="K10" s="34"/>
      <c r="L10" s="33"/>
      <c r="M10" s="33"/>
      <c r="N10" s="25">
        <f>F10-L10</f>
        <v>38374.99</v>
      </c>
      <c r="O10" s="24">
        <f t="shared" si="5"/>
        <v>2019.74</v>
      </c>
      <c r="P10" s="19"/>
      <c r="Q10" s="48">
        <v>42332</v>
      </c>
      <c r="R10" s="48">
        <v>42392</v>
      </c>
    </row>
    <row r="11" spans="1:19" s="18" customFormat="1" ht="42.75" customHeight="1" x14ac:dyDescent="0.2">
      <c r="A11" s="23">
        <v>10</v>
      </c>
      <c r="B11" s="23" t="s">
        <v>26</v>
      </c>
      <c r="C11" s="22" t="s">
        <v>20</v>
      </c>
      <c r="D11" s="22" t="s">
        <v>25</v>
      </c>
      <c r="E11" s="21" t="s">
        <v>24</v>
      </c>
      <c r="F11" s="20">
        <v>149625.01</v>
      </c>
      <c r="G11" s="20">
        <v>7875.00052631579</v>
      </c>
      <c r="H11" s="20">
        <v>149999.99</v>
      </c>
      <c r="I11" s="29">
        <f t="shared" si="3"/>
        <v>307500</v>
      </c>
      <c r="J11" s="28"/>
      <c r="K11" s="34"/>
      <c r="L11" s="33"/>
      <c r="M11" s="33"/>
      <c r="N11" s="25">
        <f>F11-L11</f>
        <v>149625.01</v>
      </c>
      <c r="O11" s="24">
        <f t="shared" si="5"/>
        <v>7875.00052631579</v>
      </c>
      <c r="P11" s="19"/>
      <c r="Q11" s="48">
        <v>42289</v>
      </c>
      <c r="R11" s="48">
        <v>42647</v>
      </c>
      <c r="S11" s="49"/>
    </row>
    <row r="12" spans="1:19" s="18" customFormat="1" ht="42.75" customHeight="1" x14ac:dyDescent="0.2">
      <c r="A12" s="23">
        <v>11</v>
      </c>
      <c r="B12" s="23">
        <v>17</v>
      </c>
      <c r="C12" s="22" t="s">
        <v>20</v>
      </c>
      <c r="D12" s="22" t="s">
        <v>23</v>
      </c>
      <c r="E12" s="21" t="s">
        <v>22</v>
      </c>
      <c r="F12" s="20">
        <v>88000</v>
      </c>
      <c r="G12" s="20">
        <v>4631.58</v>
      </c>
      <c r="H12" s="20">
        <v>322995.28000000003</v>
      </c>
      <c r="I12" s="29">
        <f t="shared" si="3"/>
        <v>415626.86</v>
      </c>
      <c r="J12" s="28" t="s">
        <v>21</v>
      </c>
      <c r="K12" s="34">
        <v>7192</v>
      </c>
      <c r="L12" s="33">
        <f>F12</f>
        <v>88000</v>
      </c>
      <c r="M12" s="33">
        <v>2768.26</v>
      </c>
      <c r="N12" s="25">
        <f>F12-L12</f>
        <v>0</v>
      </c>
      <c r="O12" s="24">
        <f t="shared" si="5"/>
        <v>1863.3199999999997</v>
      </c>
      <c r="P12" s="19"/>
      <c r="Q12" s="48">
        <v>41547</v>
      </c>
      <c r="R12" s="48">
        <v>41915</v>
      </c>
    </row>
    <row r="13" spans="1:19" s="18" customFormat="1" ht="42.75" customHeight="1" x14ac:dyDescent="0.2">
      <c r="A13" s="23">
        <v>12</v>
      </c>
      <c r="B13" s="23">
        <v>22</v>
      </c>
      <c r="C13" s="22" t="s">
        <v>17</v>
      </c>
      <c r="D13" s="22" t="s">
        <v>19</v>
      </c>
      <c r="E13" s="21" t="s">
        <v>18</v>
      </c>
      <c r="F13" s="20">
        <v>3964000</v>
      </c>
      <c r="G13" s="20">
        <v>208631.58</v>
      </c>
      <c r="H13" s="20">
        <v>0</v>
      </c>
      <c r="I13" s="29">
        <f>ROUND(SUM(F13:H13),2)</f>
        <v>4172631.58</v>
      </c>
      <c r="J13" s="28"/>
      <c r="K13" s="34">
        <v>7196</v>
      </c>
      <c r="L13" s="33">
        <f>F13</f>
        <v>3964000</v>
      </c>
      <c r="M13" s="33">
        <v>124697.35</v>
      </c>
      <c r="N13" s="25"/>
      <c r="O13" s="24">
        <f>G13-M13</f>
        <v>83934.229999999981</v>
      </c>
      <c r="P13" s="19"/>
      <c r="Q13" s="48">
        <v>42996</v>
      </c>
      <c r="R13" s="48"/>
    </row>
    <row r="14" spans="1:19" s="18" customFormat="1" ht="42.75" customHeight="1" x14ac:dyDescent="0.2">
      <c r="A14" s="23">
        <v>13</v>
      </c>
      <c r="B14" s="23">
        <v>25</v>
      </c>
      <c r="C14" s="22" t="s">
        <v>2</v>
      </c>
      <c r="D14" s="22" t="s">
        <v>16</v>
      </c>
      <c r="E14" s="21" t="s">
        <v>15</v>
      </c>
      <c r="F14" s="20">
        <v>3420000</v>
      </c>
      <c r="G14" s="20">
        <v>180000</v>
      </c>
      <c r="H14" s="20">
        <v>320000</v>
      </c>
      <c r="I14" s="29">
        <f t="shared" ref="I14:I20" si="6">ROUND(SUM(F14:H14),2)</f>
        <v>3920000</v>
      </c>
      <c r="J14" s="28" t="s">
        <v>14</v>
      </c>
      <c r="K14" s="34">
        <v>7197</v>
      </c>
      <c r="L14" s="33">
        <v>3420000</v>
      </c>
      <c r="M14" s="33">
        <v>180000</v>
      </c>
      <c r="N14" s="25"/>
      <c r="O14" s="24"/>
      <c r="P14" s="19" t="s">
        <v>13</v>
      </c>
      <c r="Q14" s="48">
        <v>41991</v>
      </c>
      <c r="R14" s="48"/>
    </row>
    <row r="15" spans="1:19" s="18" customFormat="1" ht="42.75" customHeight="1" x14ac:dyDescent="0.2">
      <c r="A15" s="23">
        <v>14</v>
      </c>
      <c r="B15" s="23" t="s">
        <v>12</v>
      </c>
      <c r="C15" s="22" t="s">
        <v>2</v>
      </c>
      <c r="D15" s="22" t="s">
        <v>11</v>
      </c>
      <c r="E15" s="21" t="s">
        <v>0</v>
      </c>
      <c r="F15" s="20">
        <v>4370000</v>
      </c>
      <c r="G15" s="20">
        <v>230000</v>
      </c>
      <c r="H15" s="20">
        <v>0</v>
      </c>
      <c r="I15" s="29">
        <f t="shared" si="6"/>
        <v>4600000</v>
      </c>
      <c r="J15" s="28"/>
      <c r="K15" s="34">
        <v>7199</v>
      </c>
      <c r="L15" s="33">
        <f>F15</f>
        <v>4370000</v>
      </c>
      <c r="M15" s="33">
        <v>137469.07</v>
      </c>
      <c r="N15" s="25"/>
      <c r="O15" s="24">
        <f>G15-M15</f>
        <v>92530.93</v>
      </c>
      <c r="P15" s="19"/>
      <c r="Q15" s="48">
        <v>42775</v>
      </c>
      <c r="R15" s="48"/>
    </row>
    <row r="16" spans="1:19" s="18" customFormat="1" ht="42.75" customHeight="1" x14ac:dyDescent="0.2">
      <c r="A16" s="23">
        <v>15</v>
      </c>
      <c r="B16" s="23" t="s">
        <v>10</v>
      </c>
      <c r="C16" s="22" t="s">
        <v>2</v>
      </c>
      <c r="D16" s="22" t="s">
        <v>9</v>
      </c>
      <c r="E16" s="21" t="s">
        <v>0</v>
      </c>
      <c r="F16" s="20">
        <v>1805000</v>
      </c>
      <c r="G16" s="20">
        <v>95000</v>
      </c>
      <c r="H16" s="20"/>
      <c r="I16" s="29">
        <f t="shared" si="6"/>
        <v>1900000</v>
      </c>
      <c r="J16" s="28"/>
      <c r="K16" s="34">
        <v>7201</v>
      </c>
      <c r="L16" s="33">
        <f>F16</f>
        <v>1805000</v>
      </c>
      <c r="M16" s="33">
        <v>56780.7</v>
      </c>
      <c r="N16" s="25"/>
      <c r="O16" s="24">
        <f>G16-M16</f>
        <v>38219.300000000003</v>
      </c>
      <c r="P16" s="19"/>
      <c r="Q16" s="48">
        <v>43235</v>
      </c>
      <c r="R16" s="48"/>
    </row>
    <row r="17" spans="1:18" s="18" customFormat="1" ht="42.75" customHeight="1" x14ac:dyDescent="0.2">
      <c r="A17" s="23">
        <v>16</v>
      </c>
      <c r="B17" s="23" t="s">
        <v>8</v>
      </c>
      <c r="C17" s="22" t="s">
        <v>2</v>
      </c>
      <c r="D17" s="22" t="s">
        <v>7</v>
      </c>
      <c r="E17" s="21" t="s">
        <v>0</v>
      </c>
      <c r="F17" s="20">
        <v>1174991.92</v>
      </c>
      <c r="G17" s="20">
        <v>61841.68</v>
      </c>
      <c r="H17" s="20"/>
      <c r="I17" s="29">
        <f t="shared" si="6"/>
        <v>1236833.6000000001</v>
      </c>
      <c r="J17" s="28" t="s">
        <v>6</v>
      </c>
      <c r="K17" s="34">
        <v>7202</v>
      </c>
      <c r="L17" s="33">
        <f>F17</f>
        <v>1174991.92</v>
      </c>
      <c r="M17" s="33">
        <f>G17</f>
        <v>61841.68</v>
      </c>
      <c r="N17" s="25"/>
      <c r="O17" s="24"/>
      <c r="P17" s="19" t="s">
        <v>5</v>
      </c>
      <c r="Q17" s="48">
        <v>41988</v>
      </c>
      <c r="R17" s="48">
        <v>42422</v>
      </c>
    </row>
    <row r="18" spans="1:18" s="18" customFormat="1" ht="42.75" customHeight="1" x14ac:dyDescent="0.2">
      <c r="A18" s="23">
        <v>17</v>
      </c>
      <c r="B18" s="23" t="s">
        <v>54</v>
      </c>
      <c r="C18" s="22" t="s">
        <v>2</v>
      </c>
      <c r="D18" s="22" t="s">
        <v>56</v>
      </c>
      <c r="E18" s="21" t="s">
        <v>0</v>
      </c>
      <c r="F18" s="20">
        <v>1848427.25</v>
      </c>
      <c r="G18" s="20">
        <v>97285.65</v>
      </c>
      <c r="H18" s="20"/>
      <c r="I18" s="29">
        <v>1945712.9</v>
      </c>
      <c r="J18" s="28" t="s">
        <v>4</v>
      </c>
      <c r="K18" s="34">
        <v>7203</v>
      </c>
      <c r="L18" s="33">
        <v>2375000</v>
      </c>
      <c r="M18" s="33">
        <v>74711.45</v>
      </c>
      <c r="N18" s="25">
        <f>F18-L18</f>
        <v>-526572.75</v>
      </c>
      <c r="O18" s="24">
        <f>G18-M18</f>
        <v>22574.199999999997</v>
      </c>
      <c r="P18" s="19"/>
      <c r="Q18" s="48">
        <v>43467</v>
      </c>
      <c r="R18" s="48"/>
    </row>
    <row r="19" spans="1:18" s="18" customFormat="1" ht="42.75" customHeight="1" x14ac:dyDescent="0.2">
      <c r="A19" s="23">
        <v>18</v>
      </c>
      <c r="B19" s="23" t="s">
        <v>55</v>
      </c>
      <c r="C19" s="22" t="s">
        <v>2</v>
      </c>
      <c r="D19" s="22" t="s">
        <v>57</v>
      </c>
      <c r="E19" s="21"/>
      <c r="F19" s="20">
        <v>586580.82999999996</v>
      </c>
      <c r="G19" s="20">
        <v>30872.670000000002</v>
      </c>
      <c r="H19" s="20"/>
      <c r="I19" s="29">
        <v>617453.5</v>
      </c>
      <c r="J19" s="28"/>
      <c r="K19" s="34"/>
      <c r="L19" s="33"/>
      <c r="M19" s="33"/>
      <c r="N19" s="25"/>
      <c r="O19" s="24"/>
      <c r="P19" s="19"/>
      <c r="Q19" s="48">
        <v>43358</v>
      </c>
      <c r="R19" s="48"/>
    </row>
    <row r="20" spans="1:18" s="18" customFormat="1" ht="42.75" customHeight="1" x14ac:dyDescent="0.2">
      <c r="A20" s="23">
        <v>19</v>
      </c>
      <c r="B20" s="23" t="s">
        <v>3</v>
      </c>
      <c r="C20" s="22" t="s">
        <v>2</v>
      </c>
      <c r="D20" s="22" t="s">
        <v>1</v>
      </c>
      <c r="E20" s="21" t="s">
        <v>0</v>
      </c>
      <c r="F20" s="20">
        <v>2375000</v>
      </c>
      <c r="G20" s="20">
        <v>125000</v>
      </c>
      <c r="H20" s="20"/>
      <c r="I20" s="29">
        <f t="shared" si="6"/>
        <v>2500000</v>
      </c>
      <c r="J20" s="28"/>
      <c r="K20" s="34">
        <v>7200</v>
      </c>
      <c r="L20" s="33">
        <v>2435008.08</v>
      </c>
      <c r="M20" s="33">
        <v>76599.149999999994</v>
      </c>
      <c r="N20" s="25">
        <f>F20-L20</f>
        <v>-60008.080000000075</v>
      </c>
      <c r="O20" s="24">
        <f>G20-M20</f>
        <v>48400.850000000006</v>
      </c>
      <c r="P20" s="19"/>
      <c r="Q20" s="48">
        <v>42257</v>
      </c>
      <c r="R20" s="48">
        <v>42664</v>
      </c>
    </row>
    <row r="21" spans="1:18" ht="21.75" customHeight="1" x14ac:dyDescent="0.2">
      <c r="F21" s="17"/>
      <c r="G21" s="17"/>
      <c r="H21" s="17"/>
      <c r="I21" s="16"/>
      <c r="Q21" s="36"/>
      <c r="R21" s="36"/>
    </row>
    <row r="22" spans="1:18" ht="21.75" customHeight="1" x14ac:dyDescent="0.2">
      <c r="F22" s="15"/>
      <c r="Q22" s="47"/>
      <c r="R22" s="36"/>
    </row>
    <row r="23" spans="1:18" x14ac:dyDescent="0.2">
      <c r="D23" s="10"/>
      <c r="F23" s="10"/>
      <c r="G23" s="10"/>
      <c r="H23" s="10"/>
      <c r="I23" s="14"/>
    </row>
    <row r="24" spans="1:18" x14ac:dyDescent="0.2">
      <c r="D24" s="10"/>
      <c r="F24" s="13"/>
      <c r="G24" s="13"/>
      <c r="H24" s="13"/>
      <c r="I24" s="9"/>
    </row>
    <row r="25" spans="1:18" x14ac:dyDescent="0.2">
      <c r="D25" s="10"/>
      <c r="F25" s="12"/>
      <c r="G25" s="12"/>
      <c r="H25" s="12"/>
      <c r="I25" s="9"/>
    </row>
    <row r="26" spans="1:18" x14ac:dyDescent="0.2">
      <c r="D26" s="10"/>
      <c r="F26" s="13"/>
      <c r="G26" s="13"/>
      <c r="H26" s="13"/>
      <c r="I26" s="9"/>
    </row>
    <row r="27" spans="1:18" x14ac:dyDescent="0.2">
      <c r="D27" s="10"/>
      <c r="F27" s="13"/>
      <c r="G27" s="13"/>
      <c r="H27" s="13"/>
      <c r="I27" s="9"/>
    </row>
    <row r="28" spans="1:18" x14ac:dyDescent="0.2">
      <c r="D28" s="10"/>
      <c r="F28" s="10"/>
      <c r="G28" s="10"/>
      <c r="H28" s="10"/>
      <c r="I28" s="9"/>
    </row>
    <row r="29" spans="1:18" x14ac:dyDescent="0.2">
      <c r="D29" s="10"/>
      <c r="F29" s="12"/>
      <c r="G29" s="12"/>
      <c r="H29" s="12"/>
      <c r="I29" s="9"/>
    </row>
    <row r="30" spans="1:18" x14ac:dyDescent="0.2">
      <c r="D30" s="10"/>
      <c r="F30" s="10"/>
      <c r="G30" s="10"/>
      <c r="H30" s="10"/>
      <c r="I30" s="9"/>
    </row>
    <row r="31" spans="1:18" x14ac:dyDescent="0.2">
      <c r="D31" s="10"/>
      <c r="F31" s="10"/>
      <c r="G31" s="10"/>
      <c r="H31" s="10"/>
      <c r="I31" s="9"/>
    </row>
    <row r="32" spans="1:18" x14ac:dyDescent="0.2">
      <c r="D32" s="50"/>
      <c r="F32" s="13"/>
      <c r="G32" s="13"/>
      <c r="H32" s="13"/>
      <c r="I32" s="9"/>
    </row>
    <row r="33" spans="1:18" x14ac:dyDescent="0.2">
      <c r="D33" s="50"/>
      <c r="F33" s="10"/>
      <c r="G33" s="10"/>
      <c r="H33" s="10"/>
      <c r="I33" s="9"/>
    </row>
    <row r="34" spans="1:18" x14ac:dyDescent="0.2">
      <c r="D34" s="11"/>
      <c r="F34" s="13"/>
      <c r="G34" s="13"/>
      <c r="H34" s="13"/>
      <c r="I34" s="9"/>
    </row>
    <row r="35" spans="1:18" x14ac:dyDescent="0.2">
      <c r="D35" s="11"/>
      <c r="F35" s="13"/>
      <c r="G35" s="13"/>
      <c r="H35" s="13"/>
      <c r="I35" s="9"/>
    </row>
    <row r="36" spans="1:18" s="5" customFormat="1" x14ac:dyDescent="0.2">
      <c r="A36" s="1"/>
      <c r="B36" s="1"/>
      <c r="C36" s="7"/>
      <c r="D36" s="11"/>
      <c r="E36" s="1"/>
      <c r="F36" s="12"/>
      <c r="G36" s="12"/>
      <c r="H36" s="12"/>
      <c r="I36" s="9"/>
      <c r="K36" s="4"/>
      <c r="L36" s="1"/>
      <c r="M36" s="1"/>
      <c r="N36" s="3"/>
      <c r="O36" s="3"/>
      <c r="P36" s="8"/>
      <c r="Q36" s="43"/>
      <c r="R36" s="43"/>
    </row>
    <row r="37" spans="1:18" s="5" customFormat="1" x14ac:dyDescent="0.2">
      <c r="A37" s="1"/>
      <c r="B37" s="1"/>
      <c r="C37" s="7"/>
      <c r="D37" s="11"/>
      <c r="E37" s="1"/>
      <c r="F37" s="13"/>
      <c r="G37" s="13"/>
      <c r="H37" s="13"/>
      <c r="I37" s="9"/>
      <c r="K37" s="4"/>
      <c r="L37" s="1"/>
      <c r="M37" s="1"/>
      <c r="N37" s="3"/>
      <c r="O37" s="3"/>
      <c r="P37" s="8"/>
      <c r="Q37" s="43"/>
      <c r="R37" s="43"/>
    </row>
    <row r="38" spans="1:18" s="5" customFormat="1" x14ac:dyDescent="0.2">
      <c r="A38" s="1"/>
      <c r="B38" s="1"/>
      <c r="C38" s="7"/>
      <c r="D38" s="10"/>
      <c r="E38" s="1"/>
      <c r="F38" s="13"/>
      <c r="G38" s="13"/>
      <c r="H38" s="13"/>
      <c r="I38" s="14"/>
      <c r="K38" s="4"/>
      <c r="L38" s="1"/>
      <c r="M38" s="1"/>
      <c r="N38" s="3"/>
      <c r="O38" s="3"/>
      <c r="P38" s="8"/>
      <c r="Q38" s="43"/>
      <c r="R38" s="43"/>
    </row>
    <row r="39" spans="1:18" s="5" customFormat="1" x14ac:dyDescent="0.2">
      <c r="A39" s="1"/>
      <c r="B39" s="1"/>
      <c r="C39" s="7"/>
      <c r="D39" s="10"/>
      <c r="E39" s="1"/>
      <c r="F39" s="10"/>
      <c r="G39" s="10"/>
      <c r="H39" s="10"/>
      <c r="I39" s="9"/>
      <c r="K39" s="4"/>
      <c r="L39" s="1"/>
      <c r="M39" s="1"/>
      <c r="N39" s="3"/>
      <c r="O39" s="3"/>
      <c r="P39" s="8"/>
      <c r="Q39" s="43"/>
      <c r="R39" s="43"/>
    </row>
    <row r="40" spans="1:18" s="5" customFormat="1" x14ac:dyDescent="0.2">
      <c r="A40" s="1"/>
      <c r="B40" s="1"/>
      <c r="C40" s="7"/>
      <c r="D40" s="11"/>
      <c r="E40" s="1"/>
      <c r="F40" s="10"/>
      <c r="G40" s="10"/>
      <c r="H40" s="10"/>
      <c r="I40" s="9"/>
      <c r="K40" s="4"/>
      <c r="L40" s="1"/>
      <c r="M40" s="1"/>
      <c r="N40" s="3"/>
      <c r="O40" s="3"/>
      <c r="P40" s="8"/>
      <c r="Q40" s="43"/>
      <c r="R40" s="43"/>
    </row>
    <row r="41" spans="1:18" s="5" customFormat="1" x14ac:dyDescent="0.2">
      <c r="A41" s="1"/>
      <c r="B41" s="1"/>
      <c r="C41" s="7"/>
      <c r="D41" s="11"/>
      <c r="E41" s="1"/>
      <c r="F41" s="10"/>
      <c r="G41" s="10"/>
      <c r="H41" s="10"/>
      <c r="I41" s="9"/>
      <c r="K41" s="4"/>
      <c r="L41" s="1"/>
      <c r="M41" s="1"/>
      <c r="N41" s="3"/>
      <c r="O41" s="3"/>
      <c r="P41" s="8"/>
      <c r="Q41" s="43"/>
      <c r="R41" s="43"/>
    </row>
    <row r="42" spans="1:18" s="5" customFormat="1" x14ac:dyDescent="0.2">
      <c r="A42" s="1"/>
      <c r="B42" s="1"/>
      <c r="C42" s="7"/>
      <c r="D42" s="50"/>
      <c r="E42" s="1"/>
      <c r="F42" s="13"/>
      <c r="G42" s="13"/>
      <c r="H42" s="13"/>
      <c r="I42" s="9"/>
      <c r="K42" s="4"/>
      <c r="L42" s="1"/>
      <c r="M42" s="1"/>
      <c r="N42" s="3"/>
      <c r="O42" s="3"/>
      <c r="P42" s="8"/>
      <c r="Q42" s="43"/>
      <c r="R42" s="43"/>
    </row>
    <row r="43" spans="1:18" s="5" customFormat="1" x14ac:dyDescent="0.2">
      <c r="A43" s="1"/>
      <c r="B43" s="1"/>
      <c r="C43" s="7"/>
      <c r="D43" s="50"/>
      <c r="E43" s="1"/>
      <c r="F43" s="10"/>
      <c r="G43" s="10"/>
      <c r="H43" s="10"/>
      <c r="I43" s="9"/>
      <c r="K43" s="4"/>
      <c r="L43" s="1"/>
      <c r="M43" s="1"/>
      <c r="N43" s="3"/>
      <c r="O43" s="3"/>
      <c r="P43" s="8"/>
      <c r="Q43" s="43"/>
      <c r="R43" s="43"/>
    </row>
    <row r="44" spans="1:18" s="5" customFormat="1" x14ac:dyDescent="0.2">
      <c r="A44" s="1"/>
      <c r="B44" s="1"/>
      <c r="C44" s="7"/>
      <c r="D44" s="50"/>
      <c r="E44" s="1"/>
      <c r="F44" s="10"/>
      <c r="G44" s="10"/>
      <c r="H44" s="10"/>
      <c r="I44" s="9"/>
      <c r="K44" s="4"/>
      <c r="L44" s="1"/>
      <c r="M44" s="1"/>
      <c r="N44" s="3"/>
      <c r="O44" s="3"/>
      <c r="P44" s="8"/>
      <c r="Q44" s="43"/>
      <c r="R44" s="43"/>
    </row>
    <row r="45" spans="1:18" s="5" customFormat="1" x14ac:dyDescent="0.2">
      <c r="A45" s="1"/>
      <c r="B45" s="1"/>
      <c r="C45" s="7"/>
      <c r="D45" s="50"/>
      <c r="E45" s="1"/>
      <c r="F45" s="10"/>
      <c r="G45" s="10"/>
      <c r="H45" s="10"/>
      <c r="I45" s="9"/>
      <c r="K45" s="4"/>
      <c r="L45" s="1"/>
      <c r="M45" s="1"/>
      <c r="N45" s="3"/>
      <c r="O45" s="3"/>
      <c r="P45" s="8"/>
      <c r="Q45" s="43"/>
      <c r="R45" s="43"/>
    </row>
    <row r="46" spans="1:18" s="5" customFormat="1" x14ac:dyDescent="0.2">
      <c r="A46" s="1"/>
      <c r="B46" s="1"/>
      <c r="C46" s="7"/>
      <c r="D46" s="50"/>
      <c r="E46" s="1"/>
      <c r="F46" s="13"/>
      <c r="G46" s="13"/>
      <c r="H46" s="13"/>
      <c r="I46" s="9"/>
      <c r="K46" s="4"/>
      <c r="L46" s="1"/>
      <c r="M46" s="1"/>
      <c r="N46" s="3"/>
      <c r="O46" s="3"/>
      <c r="P46" s="8"/>
      <c r="Q46" s="43"/>
      <c r="R46" s="43"/>
    </row>
    <row r="47" spans="1:18" s="5" customFormat="1" x14ac:dyDescent="0.2">
      <c r="A47" s="1"/>
      <c r="B47" s="1"/>
      <c r="C47" s="7"/>
      <c r="D47" s="50"/>
      <c r="E47" s="1"/>
      <c r="F47" s="10"/>
      <c r="G47" s="10"/>
      <c r="H47" s="10"/>
      <c r="I47" s="9"/>
      <c r="K47" s="4"/>
      <c r="L47" s="1"/>
      <c r="M47" s="1"/>
      <c r="N47" s="3"/>
      <c r="O47" s="3"/>
      <c r="P47" s="8"/>
      <c r="Q47" s="43"/>
      <c r="R47" s="43"/>
    </row>
    <row r="48" spans="1:18" s="5" customFormat="1" x14ac:dyDescent="0.2">
      <c r="A48" s="1"/>
      <c r="B48" s="1"/>
      <c r="C48" s="7"/>
      <c r="D48" s="50"/>
      <c r="E48" s="1"/>
      <c r="F48" s="10"/>
      <c r="G48" s="10"/>
      <c r="H48" s="10"/>
      <c r="I48" s="9"/>
      <c r="K48" s="4"/>
      <c r="L48" s="1"/>
      <c r="M48" s="1"/>
      <c r="N48" s="3"/>
      <c r="O48" s="3"/>
      <c r="P48" s="8"/>
      <c r="Q48" s="43"/>
      <c r="R48" s="43"/>
    </row>
    <row r="49" spans="1:18" s="5" customFormat="1" x14ac:dyDescent="0.2">
      <c r="A49" s="1"/>
      <c r="B49" s="1"/>
      <c r="C49" s="7"/>
      <c r="D49" s="50"/>
      <c r="E49" s="1"/>
      <c r="F49" s="10"/>
      <c r="G49" s="10"/>
      <c r="H49" s="10"/>
      <c r="I49" s="9"/>
      <c r="K49" s="4"/>
      <c r="L49" s="1"/>
      <c r="M49" s="1"/>
      <c r="N49" s="3"/>
      <c r="O49" s="3"/>
      <c r="P49" s="8"/>
      <c r="Q49" s="43"/>
      <c r="R49" s="43"/>
    </row>
    <row r="50" spans="1:18" s="5" customFormat="1" x14ac:dyDescent="0.2">
      <c r="A50" s="1"/>
      <c r="B50" s="1"/>
      <c r="C50" s="7"/>
      <c r="D50" s="50"/>
      <c r="E50" s="1"/>
      <c r="F50" s="10"/>
      <c r="G50" s="10"/>
      <c r="H50" s="10"/>
      <c r="I50" s="9"/>
      <c r="K50" s="4"/>
      <c r="L50" s="1"/>
      <c r="M50" s="1"/>
      <c r="N50" s="3"/>
      <c r="O50" s="3"/>
      <c r="P50" s="8"/>
      <c r="Q50" s="43"/>
      <c r="R50" s="43"/>
    </row>
    <row r="51" spans="1:18" s="5" customFormat="1" x14ac:dyDescent="0.2">
      <c r="A51" s="1"/>
      <c r="B51" s="1"/>
      <c r="C51" s="7"/>
      <c r="D51" s="50"/>
      <c r="E51" s="1"/>
      <c r="F51" s="10"/>
      <c r="G51" s="10"/>
      <c r="H51" s="10"/>
      <c r="I51" s="9"/>
      <c r="K51" s="4"/>
      <c r="L51" s="1"/>
      <c r="M51" s="1"/>
      <c r="N51" s="3"/>
      <c r="O51" s="3"/>
      <c r="P51" s="8"/>
      <c r="Q51" s="43"/>
      <c r="R51" s="43"/>
    </row>
    <row r="52" spans="1:18" s="5" customFormat="1" x14ac:dyDescent="0.2">
      <c r="A52" s="1"/>
      <c r="B52" s="1"/>
      <c r="C52" s="7"/>
      <c r="D52" s="11"/>
      <c r="E52" s="1"/>
      <c r="F52" s="10"/>
      <c r="G52" s="10"/>
      <c r="H52" s="10"/>
      <c r="I52" s="9"/>
      <c r="K52" s="4"/>
      <c r="L52" s="1"/>
      <c r="M52" s="1"/>
      <c r="N52" s="3"/>
      <c r="O52" s="3"/>
      <c r="P52" s="8"/>
      <c r="Q52" s="43"/>
      <c r="R52" s="43"/>
    </row>
    <row r="53" spans="1:18" s="5" customFormat="1" x14ac:dyDescent="0.2">
      <c r="A53" s="1"/>
      <c r="B53" s="1"/>
      <c r="C53" s="7"/>
      <c r="D53" s="11"/>
      <c r="E53" s="1"/>
      <c r="F53" s="12"/>
      <c r="G53" s="12"/>
      <c r="H53" s="12"/>
      <c r="I53" s="9"/>
      <c r="K53" s="4"/>
      <c r="L53" s="1"/>
      <c r="M53" s="1"/>
      <c r="N53" s="3"/>
      <c r="O53" s="3"/>
      <c r="P53" s="8"/>
      <c r="Q53" s="43"/>
      <c r="R53" s="43"/>
    </row>
    <row r="54" spans="1:18" s="5" customFormat="1" x14ac:dyDescent="0.2">
      <c r="A54" s="1"/>
      <c r="B54" s="1"/>
      <c r="C54" s="7"/>
      <c r="D54" s="11"/>
      <c r="E54" s="1"/>
      <c r="F54" s="10"/>
      <c r="G54" s="10"/>
      <c r="H54" s="10"/>
      <c r="I54" s="9"/>
      <c r="K54" s="4"/>
      <c r="L54" s="1"/>
      <c r="M54" s="1"/>
      <c r="N54" s="3"/>
      <c r="O54" s="3"/>
      <c r="P54" s="8"/>
      <c r="Q54" s="43"/>
      <c r="R54" s="43"/>
    </row>
  </sheetData>
  <autoFilter ref="B1:L1" xr:uid="{00000000-0009-0000-0000-000000000000}"/>
  <mergeCells count="6">
    <mergeCell ref="D32:D33"/>
    <mergeCell ref="D50:D51"/>
    <mergeCell ref="D42:D43"/>
    <mergeCell ref="D44:D45"/>
    <mergeCell ref="D46:D47"/>
    <mergeCell ref="D48:D49"/>
  </mergeCells>
  <printOptions horizontalCentered="1" gridLines="1"/>
  <pageMargins left="0.27559055118110237" right="0.19685039370078741" top="1.0629921259842521" bottom="0.35433070866141736" header="0.59055118110236227" footer="0.19685039370078741"/>
  <pageSetup paperSize="9" scale="60" pageOrder="overThenDown" orientation="portrait" r:id="rId1"/>
  <headerFooter alignWithMargins="0">
    <oddHeader>&amp;C&amp;12Accordo di programma per il settore degli investimenti sanitari ex art.20, L.n. 67/1988 del 05/03/2013
Tempi durata lavori forniti dalle Aziende Sanitarie</oddHeader>
    <oddFooter>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corte dei conti</vt:lpstr>
      <vt:lpstr>'corte dei conti'!Area_stampa</vt:lpstr>
      <vt:lpstr>'corte dei conti'!Titoli_stampa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iranocchia</dc:creator>
  <cp:lastModifiedBy>Giuliangela Proietti</cp:lastModifiedBy>
  <cp:lastPrinted>2018-04-03T07:34:52Z</cp:lastPrinted>
  <dcterms:created xsi:type="dcterms:W3CDTF">2014-06-09T11:12:08Z</dcterms:created>
  <dcterms:modified xsi:type="dcterms:W3CDTF">2020-03-19T09:51:29Z</dcterms:modified>
</cp:coreProperties>
</file>