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20" windowHeight="11130"/>
  </bookViews>
  <sheets>
    <sheet name="LA ASL 2" sheetId="1" r:id="rId1"/>
  </sheets>
  <externalReferences>
    <externalReference r:id="rId2"/>
  </externalReferences>
  <definedNames>
    <definedName name="_xlnm.Print_Area" localSheetId="0">'LA ASL 2'!$A$1:$R$63</definedName>
  </definedNames>
  <calcPr calcId="144525"/>
</workbook>
</file>

<file path=xl/calcChain.xml><?xml version="1.0" encoding="utf-8"?>
<calcChain xmlns="http://schemas.openxmlformats.org/spreadsheetml/2006/main">
  <c r="O62" i="1" l="1"/>
  <c r="O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P61" i="1"/>
  <c r="P60" i="1"/>
  <c r="P59" i="1"/>
  <c r="P58" i="1"/>
  <c r="P57" i="1"/>
  <c r="P56" i="1"/>
  <c r="P55" i="1"/>
  <c r="P54" i="1"/>
  <c r="P53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P10" i="1"/>
  <c r="P9" i="1"/>
  <c r="P8" i="1"/>
  <c r="P7" i="1"/>
  <c r="P6" i="1"/>
  <c r="AB5" i="1"/>
  <c r="AA5" i="1"/>
  <c r="P5" i="1"/>
  <c r="P62" i="1" l="1"/>
  <c r="P63" i="1" l="1"/>
  <c r="AC62" i="1"/>
  <c r="AC11" i="1" l="1"/>
  <c r="AC51" i="1"/>
</calcChain>
</file>

<file path=xl/sharedStrings.xml><?xml version="1.0" encoding="utf-8"?>
<sst xmlns="http://schemas.openxmlformats.org/spreadsheetml/2006/main" count="83" uniqueCount="70">
  <si>
    <t>Macrovoci economiche</t>
  </si>
  <si>
    <t>Consumi e manutenzioni di esercizio</t>
  </si>
  <si>
    <t>Costi per acquisti di servizi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</si>
  <si>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</si>
  <si>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</si>
  <si>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</si>
  <si>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</si>
  <si>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</si>
  <si>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</si>
  <si>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</si>
  <si>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</si>
  <si>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Controllo totale</t>
  </si>
  <si>
    <t>% Mod LA</t>
  </si>
  <si>
    <t>Mobilità attiva</t>
  </si>
  <si>
    <t>Mod LA al netto di mobilità attiva</t>
  </si>
  <si>
    <t>% LA al netto di mobilità attiva</t>
  </si>
  <si>
    <t>sanitari</t>
  </si>
  <si>
    <t>non sanitari</t>
  </si>
  <si>
    <t>prestazioni sanitarie</t>
  </si>
  <si>
    <t>servizi sanitari per erogazione di prestazioni</t>
  </si>
  <si>
    <t>servizi non sanitari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</si>
  <si>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</si>
  <si>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</si>
  <si>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</si>
  <si>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</si>
  <si>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</si>
  <si>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alle persone</t>
  </si>
  <si>
    <t>Servizio medico legale</t>
  </si>
  <si>
    <t>Assistenza distrettuale</t>
  </si>
  <si>
    <t>Guardia medica</t>
  </si>
  <si>
    <t>Medicina generale</t>
  </si>
  <si>
    <t xml:space="preserve">     -- Medicina generica</t>
  </si>
  <si>
    <t xml:space="preserve">      --Pediatria di libera scelta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</si>
  <si>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</si>
  <si>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</si>
  <si>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</si>
  <si>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</si>
  <si>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</si>
  <si>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</si>
  <si>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</si>
  <si>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</si>
  <si>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</si>
  <si>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</si>
  <si>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</si>
  <si>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</si>
  <si>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</si>
  <si>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</si>
  <si>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</si>
  <si>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</si>
  <si>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</si>
  <si>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</si>
  <si>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</si>
  <si>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</si>
  <si>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</si>
  <si>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</si>
  <si>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</si>
  <si>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</si>
  <si>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</si>
  <si>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</si>
  <si>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</si>
  <si>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</si>
  <si>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</si>
  <si>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</si>
  <si>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</si>
  <si>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</si>
  <si>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</si>
  <si>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</si>
  <si>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</si>
  <si>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TOTALI DA CE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</si>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</sst>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"/>
    <numFmt numFmtId="166" formatCode="_(* #,##0_);_(* \(#,##0\);_(* &quot;-&quot;_);_(@_)"/>
    <numFmt numFmtId="169" formatCode="_(&quot;$&quot;* #,##0_);_(&quot;$&quot;* \(#,##0\);_(&quot;$&quot;* &quot;-&quot;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169" fontId="8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3" fontId="5" fillId="2" borderId="1" xfId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43" fontId="2" fillId="2" borderId="0" xfId="1" applyFont="1" applyFill="1" applyAlignment="1">
      <alignment vertical="center"/>
    </xf>
    <xf numFmtId="1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0" fontId="2" fillId="2" borderId="0" xfId="2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2" fillId="2" borderId="1" xfId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10" fontId="5" fillId="2" borderId="0" xfId="2" applyNumberFormat="1" applyFont="1" applyFill="1" applyAlignment="1">
      <alignment vertical="center"/>
    </xf>
    <xf numFmtId="1" fontId="2" fillId="2" borderId="1" xfId="1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vertical="center"/>
    </xf>
    <xf numFmtId="3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3" fontId="7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0" fontId="2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</cellXfs>
  <cellStyles count="9">
    <cellStyle name="Euro" xfId="3"/>
    <cellStyle name="Migliaia" xfId="1" builtinId="3"/>
    <cellStyle name="Migliaia (0)_CE01 Abruzzo AssOspedaliera" xfId="4"/>
    <cellStyle name="Normal_PDCUmbria1" xfId="5"/>
    <cellStyle name="Normale" xfId="0" builtinId="0"/>
    <cellStyle name="Normale 2" xfId="6"/>
    <cellStyle name="Normale 2 2" xfId="7"/>
    <cellStyle name="Percentuale" xfId="2" builtinId="5"/>
    <cellStyle name="Valuta (0)_CE01 Abruzzo AssOspedalier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omassini\condivisa\1.%20%20LAVORI%20CONDIVISI\BILANCI%20CONSUNTIVI%20%202014%20GSA%20E%20CONSOLIDATO\Bilancio%20di%20esercizio%20consolidato%202014\File%20per%20la%20costruzione\Tabelle%20NI%20e%20Prospetti\Tabelle%20NI\Aziende\ASL%201\Mod_LA_2014_v4def_bilanc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2012"/>
      <sheetName val="LA 2012 (2)"/>
      <sheetName val="ALL. ASL "/>
      <sheetName val="ALL. ASL  (2)"/>
    </sheetNames>
    <sheetDataSet>
      <sheetData sheetId="0" refreshError="1">
        <row r="5">
          <cell r="R5">
            <v>4686673.6500000004</v>
          </cell>
          <cell r="AA5">
            <v>5.5682485520858523E-3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0"/>
  <sheetViews>
    <sheetView tabSelected="1" view="pageBreakPreview" zoomScale="80" zoomScaleNormal="100" zoomScaleSheetLayoutView="80" workbookViewId="0">
      <pane xSplit="3" topLeftCell="D1" activePane="topRight" state="frozen"/>
      <selection activeCell="A10" sqref="A10"/>
      <selection pane="topRight" activeCell="D63" sqref="D63:P63"/>
    </sheetView>
  </sheetViews>
  <sheetFormatPr defaultRowHeight="12.75" x14ac:dyDescent="0.2"/>
  <cols>
    <col min="1" max="1" width="4.42578125" style="1" customWidth="1"/>
    <col min="2" max="2" width="6.42578125" style="6" customWidth="1"/>
    <col min="3" max="3" width="54.5703125" style="6" customWidth="1"/>
    <col min="4" max="15" width="13.140625" style="6" customWidth="1"/>
    <col min="16" max="16" width="13.140625" style="54" customWidth="1"/>
    <col min="17" max="17" width="14.42578125" style="6" hidden="1" customWidth="1"/>
    <col min="18" max="18" width="16.28515625" style="16" hidden="1" customWidth="1"/>
    <col min="19" max="19" width="8.7109375" style="6" hidden="1" customWidth="1"/>
    <col min="20" max="20" width="3" style="6" hidden="1" customWidth="1"/>
    <col min="21" max="21" width="10.5703125" style="6" hidden="1" customWidth="1"/>
    <col min="22" max="22" width="3" style="6" hidden="1" customWidth="1"/>
    <col min="23" max="23" width="14.42578125" style="6" hidden="1" customWidth="1"/>
    <col min="24" max="24" width="3" style="6" hidden="1" customWidth="1"/>
    <col min="25" max="25" width="16.42578125" style="6" hidden="1" customWidth="1"/>
    <col min="26" max="26" width="3" style="6" hidden="1" customWidth="1"/>
    <col min="27" max="27" width="10.5703125" style="6" hidden="1" customWidth="1"/>
    <col min="28" max="28" width="8.7109375" style="6" hidden="1" customWidth="1"/>
    <col min="29" max="29" width="8.7109375" style="9" customWidth="1"/>
    <col min="30" max="47" width="8.7109375" style="6" customWidth="1"/>
    <col min="48" max="16384" width="9.140625" style="1"/>
  </cols>
  <sheetData>
    <row r="1" spans="1:47" ht="32.25" customHeight="1" x14ac:dyDescent="0.2">
      <c r="B1" s="2"/>
      <c r="C1" s="3" t="s">
        <v>0</v>
      </c>
      <c r="D1" s="3" t="s">
        <v>1</v>
      </c>
      <c r="E1" s="4"/>
      <c r="F1" s="3" t="s">
        <v>2</v>
      </c>
      <c r="G1" s="3"/>
      <c r="H1" s="3"/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5" t="s">
        <v>10</v>
      </c>
      <c r="R1" s="7" t="s">
        <v>11</v>
      </c>
      <c r="U1" s="8" t="s">
        <v>12</v>
      </c>
      <c r="W1" s="8" t="s">
        <v>13</v>
      </c>
      <c r="Y1" s="8" t="s">
        <v>14</v>
      </c>
      <c r="AA1" s="8" t="s">
        <v>15</v>
      </c>
    </row>
    <row r="2" spans="1:47" x14ac:dyDescent="0.2">
      <c r="B2" s="2"/>
      <c r="C2" s="4"/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/>
      <c r="J2" s="3"/>
      <c r="K2" s="3"/>
      <c r="L2" s="3"/>
      <c r="M2" s="4"/>
      <c r="N2" s="4"/>
      <c r="O2" s="4"/>
      <c r="P2" s="10"/>
      <c r="R2" s="11"/>
      <c r="U2" s="12"/>
      <c r="W2" s="12"/>
      <c r="Y2" s="12"/>
      <c r="AA2" s="12"/>
    </row>
    <row r="3" spans="1:47" ht="12" customHeight="1" x14ac:dyDescent="0.2"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10"/>
      <c r="R3" s="11"/>
      <c r="U3" s="12"/>
      <c r="W3" s="12"/>
      <c r="Y3" s="12"/>
      <c r="AA3" s="12"/>
    </row>
    <row r="4" spans="1:47" ht="26.25" customHeight="1" x14ac:dyDescent="0.2">
      <c r="B4" s="13"/>
      <c r="C4" s="14" t="s">
        <v>21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47" s="26" customFormat="1" ht="17.100000000000001" customHeight="1" x14ac:dyDescent="0.2">
      <c r="A5" s="17">
        <v>1</v>
      </c>
      <c r="B5" s="18">
        <v>10100</v>
      </c>
      <c r="C5" s="19" t="s">
        <v>22</v>
      </c>
      <c r="D5" s="20">
        <v>139.33525</v>
      </c>
      <c r="E5" s="20">
        <v>15.41994</v>
      </c>
      <c r="F5" s="20">
        <v>158.43364000000003</v>
      </c>
      <c r="G5" s="20">
        <v>56.950749999999999</v>
      </c>
      <c r="H5" s="20">
        <v>359.01517000000001</v>
      </c>
      <c r="I5" s="20">
        <v>2817.0536899999997</v>
      </c>
      <c r="J5" s="20">
        <v>5.3742000000000001</v>
      </c>
      <c r="K5" s="20">
        <v>142.77979999999999</v>
      </c>
      <c r="L5" s="20">
        <v>138.54060999999999</v>
      </c>
      <c r="M5" s="21">
        <v>82.661469999999994</v>
      </c>
      <c r="N5" s="21">
        <v>2.5440000000000001E-2</v>
      </c>
      <c r="O5" s="20">
        <v>262.24808000000002</v>
      </c>
      <c r="P5" s="20">
        <f>SUM(D5:O5)</f>
        <v>4177.8380399999996</v>
      </c>
      <c r="Q5" s="22">
        <v>142779.79999999999</v>
      </c>
      <c r="R5" s="23">
        <v>142.77979999999999</v>
      </c>
      <c r="S5" s="23">
        <v>138540.60999999999</v>
      </c>
      <c r="T5" s="23">
        <v>138.54060999999999</v>
      </c>
      <c r="U5" s="23">
        <v>82661.47</v>
      </c>
      <c r="V5" s="23">
        <v>82.661469999999994</v>
      </c>
      <c r="W5" s="23">
        <v>25.44</v>
      </c>
      <c r="X5" s="23">
        <v>2.5440000000000001E-2</v>
      </c>
      <c r="Y5" s="23">
        <v>262198.14</v>
      </c>
      <c r="Z5" s="23">
        <v>262.24808000000002</v>
      </c>
      <c r="AA5" s="23">
        <f>(ROUND('[1]LA 2012'!AA5/1000,0))</f>
        <v>0</v>
      </c>
      <c r="AB5" s="23" t="e">
        <f>(ROUND('[1]LA 2012'!AB5/1000,0))</f>
        <v>#REF!</v>
      </c>
      <c r="AC5" s="24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s="26" customFormat="1" ht="17.100000000000001" customHeight="1" x14ac:dyDescent="0.2">
      <c r="A6" s="17">
        <v>2</v>
      </c>
      <c r="B6" s="18">
        <v>10200</v>
      </c>
      <c r="C6" s="19" t="s">
        <v>23</v>
      </c>
      <c r="D6" s="20">
        <v>4.36409</v>
      </c>
      <c r="E6" s="20">
        <v>13.59516</v>
      </c>
      <c r="F6" s="20">
        <v>11.420399999999999</v>
      </c>
      <c r="G6" s="20">
        <v>44.115839999999999</v>
      </c>
      <c r="H6" s="20">
        <v>370.99444</v>
      </c>
      <c r="I6" s="20">
        <v>3203.2397099999998</v>
      </c>
      <c r="J6" s="20">
        <v>6.3015600000000003</v>
      </c>
      <c r="K6" s="20">
        <v>94.904049999999998</v>
      </c>
      <c r="L6" s="20">
        <v>335.31781000000001</v>
      </c>
      <c r="M6" s="21">
        <v>87.555589999999995</v>
      </c>
      <c r="N6" s="21">
        <v>2.844E-2</v>
      </c>
      <c r="O6" s="20">
        <v>297.50423000000001</v>
      </c>
      <c r="P6" s="20">
        <f t="shared" ref="P6:P11" si="0">SUM(D6:O6)</f>
        <v>4469.3413199999995</v>
      </c>
      <c r="Q6" s="25">
        <v>94904.05</v>
      </c>
      <c r="R6" s="27">
        <v>94.904049999999998</v>
      </c>
      <c r="S6" s="28">
        <v>335317.81</v>
      </c>
      <c r="T6" s="25">
        <v>335.31781000000001</v>
      </c>
      <c r="U6" s="29">
        <v>87555.59</v>
      </c>
      <c r="V6" s="25">
        <v>87.555589999999995</v>
      </c>
      <c r="W6" s="30">
        <v>28.44</v>
      </c>
      <c r="X6" s="25">
        <v>2.844E-2</v>
      </c>
      <c r="Y6" s="27">
        <v>297445.90999999997</v>
      </c>
      <c r="Z6" s="25">
        <v>297.50423000000001</v>
      </c>
      <c r="AA6" s="29">
        <v>2.9585882787292097E-3</v>
      </c>
      <c r="AB6" s="25"/>
      <c r="AC6" s="24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s="26" customFormat="1" ht="17.100000000000001" customHeight="1" x14ac:dyDescent="0.2">
      <c r="A7" s="17">
        <v>3</v>
      </c>
      <c r="B7" s="18">
        <v>10300</v>
      </c>
      <c r="C7" s="19" t="s">
        <v>24</v>
      </c>
      <c r="D7" s="20">
        <v>2.1072899999999999</v>
      </c>
      <c r="E7" s="20">
        <v>22.63814</v>
      </c>
      <c r="F7" s="20">
        <v>9.0793199999999992</v>
      </c>
      <c r="G7" s="20">
        <v>151.45752999999999</v>
      </c>
      <c r="H7" s="20">
        <v>218.83635999999998</v>
      </c>
      <c r="I7" s="20">
        <v>2153.8728300000002</v>
      </c>
      <c r="J7" s="20">
        <v>162.68964000000003</v>
      </c>
      <c r="K7" s="20">
        <v>185.79203000000001</v>
      </c>
      <c r="L7" s="20">
        <v>86.980270000000004</v>
      </c>
      <c r="M7" s="21">
        <v>85.972169999999991</v>
      </c>
      <c r="N7" s="21">
        <v>2.0160000000000001E-2</v>
      </c>
      <c r="O7" s="20">
        <v>209.81013999999999</v>
      </c>
      <c r="P7" s="20">
        <f t="shared" si="0"/>
        <v>3289.2558800000006</v>
      </c>
      <c r="Q7" s="25">
        <v>185792.03</v>
      </c>
      <c r="R7" s="27">
        <v>185.79203000000001</v>
      </c>
      <c r="S7" s="28">
        <v>86980.27</v>
      </c>
      <c r="T7" s="25">
        <v>86.980270000000004</v>
      </c>
      <c r="U7" s="29">
        <v>85972.17</v>
      </c>
      <c r="V7" s="25">
        <v>85.972169999999991</v>
      </c>
      <c r="W7" s="30">
        <v>20.16</v>
      </c>
      <c r="X7" s="25">
        <v>2.0160000000000001E-2</v>
      </c>
      <c r="Y7" s="27">
        <v>209768.86</v>
      </c>
      <c r="Z7" s="25">
        <v>209.81013999999999</v>
      </c>
      <c r="AA7" s="29">
        <v>5.1747074295564093E-3</v>
      </c>
      <c r="AB7" s="25"/>
      <c r="AC7" s="2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s="26" customFormat="1" ht="17.100000000000001" customHeight="1" x14ac:dyDescent="0.2">
      <c r="A8" s="17">
        <v>4</v>
      </c>
      <c r="B8" s="18">
        <v>10400</v>
      </c>
      <c r="C8" s="19" t="s">
        <v>25</v>
      </c>
      <c r="D8" s="20">
        <v>89.020910000000001</v>
      </c>
      <c r="E8" s="20">
        <v>26.022650000000002</v>
      </c>
      <c r="F8" s="20">
        <v>404.61399999999998</v>
      </c>
      <c r="G8" s="20">
        <v>73.052700000000002</v>
      </c>
      <c r="H8" s="20">
        <v>397.23284000000001</v>
      </c>
      <c r="I8" s="20">
        <v>3137.71522</v>
      </c>
      <c r="J8" s="20">
        <v>6.8263500000000006</v>
      </c>
      <c r="K8" s="20">
        <v>479.68099000000001</v>
      </c>
      <c r="L8" s="20">
        <v>320.70134999999999</v>
      </c>
      <c r="M8" s="21">
        <v>157.08358999999999</v>
      </c>
      <c r="N8" s="21">
        <v>3.0960000000000001E-2</v>
      </c>
      <c r="O8" s="20">
        <v>355.53034000000002</v>
      </c>
      <c r="P8" s="20">
        <f t="shared" si="0"/>
        <v>5447.5119000000013</v>
      </c>
      <c r="Q8" s="25">
        <v>479680.99</v>
      </c>
      <c r="R8" s="27">
        <v>479.68099000000001</v>
      </c>
      <c r="S8" s="28">
        <v>320701.34999999998</v>
      </c>
      <c r="T8" s="25">
        <v>320.70134999999999</v>
      </c>
      <c r="U8" s="29">
        <v>157083.59</v>
      </c>
      <c r="V8" s="25">
        <v>157.08358999999999</v>
      </c>
      <c r="W8" s="30">
        <v>30.96</v>
      </c>
      <c r="X8" s="25">
        <v>3.0960000000000001E-2</v>
      </c>
      <c r="Y8" s="27">
        <v>355467.34</v>
      </c>
      <c r="Z8" s="25">
        <v>355.53034000000002</v>
      </c>
      <c r="AA8" s="29">
        <v>1.4093797170913915E-2</v>
      </c>
      <c r="AB8" s="25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s="26" customFormat="1" ht="17.100000000000001" customHeight="1" x14ac:dyDescent="0.2">
      <c r="A9" s="17">
        <v>5</v>
      </c>
      <c r="B9" s="18">
        <v>10500</v>
      </c>
      <c r="C9" s="19" t="s">
        <v>26</v>
      </c>
      <c r="D9" s="20">
        <v>3599.6979500000002</v>
      </c>
      <c r="E9" s="20">
        <v>39.802810000000001</v>
      </c>
      <c r="F9" s="20">
        <v>493.46913000000001</v>
      </c>
      <c r="G9" s="20">
        <v>139.05814999999998</v>
      </c>
      <c r="H9" s="20">
        <v>1032.75523</v>
      </c>
      <c r="I9" s="20">
        <v>5674.4904200000001</v>
      </c>
      <c r="J9" s="20">
        <v>11.16192</v>
      </c>
      <c r="K9" s="20">
        <v>406.16066999999998</v>
      </c>
      <c r="L9" s="20">
        <v>355.13443999999998</v>
      </c>
      <c r="M9" s="21">
        <v>212.42089999999999</v>
      </c>
      <c r="N9" s="21">
        <v>5.0529999999999999E-2</v>
      </c>
      <c r="O9" s="20">
        <v>540.86396999999999</v>
      </c>
      <c r="P9" s="20">
        <f t="shared" si="0"/>
        <v>12505.06612</v>
      </c>
      <c r="Q9" s="25">
        <v>406160.67</v>
      </c>
      <c r="R9" s="27">
        <v>406.16066999999998</v>
      </c>
      <c r="S9" s="28">
        <v>355134.44</v>
      </c>
      <c r="T9" s="25">
        <v>355.13443999999998</v>
      </c>
      <c r="U9" s="29">
        <v>212420.9</v>
      </c>
      <c r="V9" s="25">
        <v>212.42089999999999</v>
      </c>
      <c r="W9" s="30">
        <v>50.53</v>
      </c>
      <c r="X9" s="25">
        <v>5.0529999999999999E-2</v>
      </c>
      <c r="Y9" s="27">
        <v>540758.85</v>
      </c>
      <c r="Z9" s="25">
        <v>540.86396999999999</v>
      </c>
      <c r="AA9" s="29">
        <v>1.7900390429147112E-2</v>
      </c>
      <c r="AB9" s="25"/>
      <c r="AC9" s="24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s="26" customFormat="1" ht="17.100000000000001" customHeight="1" x14ac:dyDescent="0.2">
      <c r="A10" s="17">
        <v>6</v>
      </c>
      <c r="B10" s="18">
        <v>10600</v>
      </c>
      <c r="C10" s="19" t="s">
        <v>27</v>
      </c>
      <c r="D10" s="20">
        <v>134.5453</v>
      </c>
      <c r="E10" s="20">
        <v>10.75906</v>
      </c>
      <c r="F10" s="20">
        <v>231.54405</v>
      </c>
      <c r="G10" s="20">
        <v>292.30234000000002</v>
      </c>
      <c r="H10" s="20">
        <v>139.88974999999999</v>
      </c>
      <c r="I10" s="20">
        <v>1107.5624399999999</v>
      </c>
      <c r="J10" s="20">
        <v>2.72688</v>
      </c>
      <c r="K10" s="20">
        <v>146.03748999999999</v>
      </c>
      <c r="L10" s="20">
        <v>320.03609999999998</v>
      </c>
      <c r="M10" s="21">
        <v>45.112580000000001</v>
      </c>
      <c r="N10" s="21">
        <v>1.21E-2</v>
      </c>
      <c r="O10" s="20">
        <v>173.62278000000001</v>
      </c>
      <c r="P10" s="20">
        <f t="shared" si="0"/>
        <v>2604.1508699999999</v>
      </c>
      <c r="Q10" s="25">
        <v>146037.49</v>
      </c>
      <c r="R10" s="27">
        <v>146.03748999999999</v>
      </c>
      <c r="S10" s="28">
        <v>320036.09999999998</v>
      </c>
      <c r="T10" s="25">
        <v>320.03609999999998</v>
      </c>
      <c r="U10" s="29">
        <v>45112.58</v>
      </c>
      <c r="V10" s="25">
        <v>45.112580000000001</v>
      </c>
      <c r="W10" s="30">
        <v>12.1</v>
      </c>
      <c r="X10" s="25">
        <v>1.21E-2</v>
      </c>
      <c r="Y10" s="27">
        <v>173597.1</v>
      </c>
      <c r="Z10" s="25">
        <v>173.62278000000001</v>
      </c>
      <c r="AA10" s="29">
        <v>3.6118524868758331E-3</v>
      </c>
      <c r="AB10" s="25"/>
      <c r="AC10" s="2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s="37" customFormat="1" ht="17.100000000000001" customHeight="1" x14ac:dyDescent="0.2">
      <c r="A11" s="31">
        <v>7</v>
      </c>
      <c r="B11" s="32">
        <v>19999</v>
      </c>
      <c r="C11" s="33" t="s">
        <v>10</v>
      </c>
      <c r="D11" s="34">
        <f>SUM(D5:D10)</f>
        <v>3969.0707899999998</v>
      </c>
      <c r="E11" s="34">
        <f t="shared" ref="E11:O11" si="1">SUM(E5:E10)</f>
        <v>128.23776000000001</v>
      </c>
      <c r="F11" s="34">
        <f t="shared" si="1"/>
        <v>1308.5605399999999</v>
      </c>
      <c r="G11" s="34">
        <f t="shared" si="1"/>
        <v>756.93731000000002</v>
      </c>
      <c r="H11" s="34">
        <f t="shared" si="1"/>
        <v>2518.7237899999996</v>
      </c>
      <c r="I11" s="34">
        <f t="shared" si="1"/>
        <v>18093.934310000004</v>
      </c>
      <c r="J11" s="34">
        <f t="shared" si="1"/>
        <v>195.08055000000002</v>
      </c>
      <c r="K11" s="34">
        <f t="shared" si="1"/>
        <v>1455.3550299999999</v>
      </c>
      <c r="L11" s="34">
        <f t="shared" si="1"/>
        <v>1556.7105800000002</v>
      </c>
      <c r="M11" s="35">
        <f t="shared" si="1"/>
        <v>670.80629999999996</v>
      </c>
      <c r="N11" s="35">
        <f t="shared" si="1"/>
        <v>0.16763</v>
      </c>
      <c r="O11" s="34">
        <f t="shared" si="1"/>
        <v>1839.57954</v>
      </c>
      <c r="P11" s="34">
        <f t="shared" si="0"/>
        <v>32493.164129999997</v>
      </c>
      <c r="Q11" s="36">
        <v>41501120.890000001</v>
      </c>
      <c r="R11" s="27">
        <v>41501120.890000008</v>
      </c>
      <c r="S11" s="28">
        <v>0</v>
      </c>
      <c r="U11" s="29">
        <v>4.6815159629587745E-2</v>
      </c>
      <c r="W11" s="38"/>
      <c r="Y11" s="39">
        <v>41501120.890000001</v>
      </c>
      <c r="AA11" s="40">
        <v>4.9307584347308336E-2</v>
      </c>
      <c r="AC11" s="41">
        <f>P11/P63</f>
        <v>4.4454604315030746E-2</v>
      </c>
      <c r="AD11" s="41"/>
    </row>
    <row r="12" spans="1:47" s="26" customFormat="1" ht="17.100000000000001" customHeight="1" x14ac:dyDescent="0.2">
      <c r="A12" s="17"/>
      <c r="B12" s="32"/>
      <c r="C12" s="33" t="s">
        <v>28</v>
      </c>
      <c r="D12" s="23"/>
      <c r="E12" s="23"/>
      <c r="F12" s="23"/>
      <c r="G12" s="23"/>
      <c r="H12" s="23"/>
      <c r="I12" s="23"/>
      <c r="J12" s="23"/>
      <c r="K12" s="23"/>
      <c r="L12" s="23"/>
      <c r="M12" s="42"/>
      <c r="N12" s="42"/>
      <c r="O12" s="23"/>
      <c r="P12" s="23"/>
      <c r="Q12" s="25"/>
      <c r="R12" s="27">
        <v>0</v>
      </c>
      <c r="S12" s="28">
        <v>0</v>
      </c>
      <c r="T12" s="25"/>
      <c r="U12" s="29">
        <v>0</v>
      </c>
      <c r="V12" s="25"/>
      <c r="W12" s="30"/>
      <c r="X12" s="25"/>
      <c r="Y12" s="27">
        <v>0</v>
      </c>
      <c r="Z12" s="25"/>
      <c r="AA12" s="29">
        <v>0</v>
      </c>
      <c r="AB12" s="25"/>
      <c r="AC12" s="24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s="26" customFormat="1" ht="17.100000000000001" customHeight="1" x14ac:dyDescent="0.2">
      <c r="A13" s="17">
        <v>8</v>
      </c>
      <c r="B13" s="18">
        <v>20100</v>
      </c>
      <c r="C13" s="19" t="s">
        <v>29</v>
      </c>
      <c r="D13" s="20">
        <v>6.6111300000000002</v>
      </c>
      <c r="E13" s="20">
        <v>1.0096700000000001</v>
      </c>
      <c r="F13" s="20">
        <v>6022.9639200000001</v>
      </c>
      <c r="G13" s="20">
        <v>0</v>
      </c>
      <c r="H13" s="20">
        <v>73.884559999999993</v>
      </c>
      <c r="I13" s="20">
        <v>0</v>
      </c>
      <c r="J13" s="20">
        <v>0</v>
      </c>
      <c r="K13" s="20">
        <v>0</v>
      </c>
      <c r="L13" s="20">
        <v>0</v>
      </c>
      <c r="M13" s="21">
        <v>0.45948</v>
      </c>
      <c r="N13" s="21">
        <v>0</v>
      </c>
      <c r="O13" s="20">
        <v>255.50567000000001</v>
      </c>
      <c r="P13" s="20">
        <f>SUM(D13:O13)</f>
        <v>6360.4344300000012</v>
      </c>
      <c r="Q13" s="43">
        <v>5177</v>
      </c>
      <c r="R13" s="27">
        <v>6341548.5299999993</v>
      </c>
      <c r="S13" s="28">
        <v>0</v>
      </c>
      <c r="T13" s="25"/>
      <c r="U13" s="29">
        <v>7.1535563465290157E-3</v>
      </c>
      <c r="V13" s="25"/>
      <c r="W13" s="30"/>
      <c r="X13" s="25"/>
      <c r="Y13" s="27">
        <v>6341548.5299999993</v>
      </c>
      <c r="Z13" s="25"/>
      <c r="AA13" s="29">
        <v>7.5344094889463146E-3</v>
      </c>
      <c r="AB13" s="25"/>
      <c r="AC13" s="24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s="26" customFormat="1" ht="17.100000000000001" customHeight="1" x14ac:dyDescent="0.2">
      <c r="A14" s="17"/>
      <c r="B14" s="18">
        <v>20200</v>
      </c>
      <c r="C14" s="19" t="s">
        <v>30</v>
      </c>
      <c r="D14" s="23"/>
      <c r="E14" s="23"/>
      <c r="F14" s="23"/>
      <c r="G14" s="23"/>
      <c r="H14" s="23"/>
      <c r="I14" s="23"/>
      <c r="J14" s="23"/>
      <c r="K14" s="23"/>
      <c r="L14" s="23"/>
      <c r="M14" s="42"/>
      <c r="N14" s="42"/>
      <c r="O14" s="23"/>
      <c r="P14" s="20">
        <f t="shared" ref="P14:P51" si="2">SUM(D14:O14)</f>
        <v>0</v>
      </c>
      <c r="Q14" s="25"/>
      <c r="R14" s="27">
        <v>0</v>
      </c>
      <c r="S14" s="28">
        <v>0</v>
      </c>
      <c r="T14" s="25"/>
      <c r="U14" s="29">
        <v>0</v>
      </c>
      <c r="V14" s="25"/>
      <c r="W14" s="30"/>
      <c r="X14" s="25"/>
      <c r="Y14" s="27">
        <v>0</v>
      </c>
      <c r="Z14" s="25"/>
      <c r="AA14" s="29">
        <v>0</v>
      </c>
      <c r="AB14" s="25"/>
      <c r="AC14" s="24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s="26" customFormat="1" ht="17.100000000000001" customHeight="1" x14ac:dyDescent="0.2">
      <c r="A15" s="17">
        <v>9</v>
      </c>
      <c r="B15" s="18">
        <v>20201</v>
      </c>
      <c r="C15" s="19" t="s">
        <v>31</v>
      </c>
      <c r="D15" s="20">
        <v>86.745100000000008</v>
      </c>
      <c r="E15" s="20">
        <v>5.3840000000000006E-2</v>
      </c>
      <c r="F15" s="20">
        <v>32220.858969999997</v>
      </c>
      <c r="G15" s="20">
        <v>8.0640000000000003E-2</v>
      </c>
      <c r="H15" s="20">
        <v>0.87648000000000004</v>
      </c>
      <c r="I15" s="20">
        <v>11.815760000000001</v>
      </c>
      <c r="J15" s="20">
        <v>2.112E-2</v>
      </c>
      <c r="K15" s="20">
        <v>0.21203999999999998</v>
      </c>
      <c r="L15" s="20">
        <v>0.41543999999999998</v>
      </c>
      <c r="M15" s="21">
        <v>0.29288999999999998</v>
      </c>
      <c r="N15" s="21">
        <v>1.1999999999999999E-4</v>
      </c>
      <c r="O15" s="20">
        <v>1.0154099999999999</v>
      </c>
      <c r="P15" s="20">
        <f t="shared" si="2"/>
        <v>32322.38781</v>
      </c>
      <c r="Q15" s="43">
        <v>38079</v>
      </c>
      <c r="R15" s="27">
        <v>39039345.689999998</v>
      </c>
      <c r="S15" s="28">
        <v>0</v>
      </c>
      <c r="T15" s="25"/>
      <c r="U15" s="29">
        <v>4.4038164780084037E-2</v>
      </c>
      <c r="V15" s="25"/>
      <c r="W15" s="44">
        <v>180836</v>
      </c>
      <c r="X15" s="25"/>
      <c r="Y15" s="27">
        <v>38858509.689999998</v>
      </c>
      <c r="Z15" s="25"/>
      <c r="AA15" s="29">
        <v>4.616789144632602E-2</v>
      </c>
      <c r="AB15" s="25"/>
      <c r="AC15" s="24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s="26" customFormat="1" ht="17.100000000000001" customHeight="1" x14ac:dyDescent="0.2">
      <c r="A16" s="17">
        <v>10</v>
      </c>
      <c r="B16" s="18">
        <v>20202</v>
      </c>
      <c r="C16" s="19" t="s">
        <v>32</v>
      </c>
      <c r="D16" s="20"/>
      <c r="E16" s="20">
        <v>0</v>
      </c>
      <c r="F16" s="20">
        <v>5680.8384100000003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1">
        <v>0</v>
      </c>
      <c r="N16" s="21">
        <v>0</v>
      </c>
      <c r="O16" s="20">
        <v>0</v>
      </c>
      <c r="P16" s="20">
        <f t="shared" si="2"/>
        <v>5680.8384100000003</v>
      </c>
      <c r="Q16" s="43">
        <v>8337</v>
      </c>
      <c r="R16" s="27">
        <v>8538734.9400000013</v>
      </c>
      <c r="S16" s="28">
        <v>0</v>
      </c>
      <c r="T16" s="25"/>
      <c r="U16" s="29">
        <v>9.6320829577198029E-3</v>
      </c>
      <c r="V16" s="25"/>
      <c r="W16" s="30"/>
      <c r="X16" s="25"/>
      <c r="Y16" s="27">
        <v>8538734.9400000013</v>
      </c>
      <c r="Z16" s="25"/>
      <c r="AA16" s="29">
        <v>1.0144892095548383E-2</v>
      </c>
      <c r="AB16" s="25"/>
      <c r="AC16" s="24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s="26" customFormat="1" ht="17.100000000000001" customHeight="1" x14ac:dyDescent="0.2">
      <c r="A17" s="17">
        <v>11</v>
      </c>
      <c r="B17" s="18">
        <v>20300</v>
      </c>
      <c r="C17" s="19" t="s">
        <v>33</v>
      </c>
      <c r="D17" s="20">
        <v>81.094130000000007</v>
      </c>
      <c r="E17" s="20">
        <v>41.888179999999998</v>
      </c>
      <c r="F17" s="20">
        <v>745.15548000000001</v>
      </c>
      <c r="G17" s="20">
        <v>59.833120000000001</v>
      </c>
      <c r="H17" s="20">
        <v>885.88933999999995</v>
      </c>
      <c r="I17" s="20">
        <v>7914.1534800000009</v>
      </c>
      <c r="J17" s="20">
        <v>15.475200000000001</v>
      </c>
      <c r="K17" s="20">
        <v>624.92595999999992</v>
      </c>
      <c r="L17" s="20">
        <v>383.27524</v>
      </c>
      <c r="M17" s="21">
        <v>338.24309999999997</v>
      </c>
      <c r="N17" s="21">
        <v>7.0080000000000003E-2</v>
      </c>
      <c r="O17" s="20">
        <v>734.14350999999999</v>
      </c>
      <c r="P17" s="20">
        <f t="shared" si="2"/>
        <v>11824.146820000002</v>
      </c>
      <c r="Q17" s="43">
        <v>9728</v>
      </c>
      <c r="R17" s="27">
        <v>10110241.509999998</v>
      </c>
      <c r="S17" s="28">
        <v>0</v>
      </c>
      <c r="T17" s="25"/>
      <c r="U17" s="29">
        <v>1.140481413595704E-2</v>
      </c>
      <c r="V17" s="25"/>
      <c r="W17" s="30"/>
      <c r="X17" s="25"/>
      <c r="Y17" s="27">
        <v>10110241.509999998</v>
      </c>
      <c r="Z17" s="25"/>
      <c r="AA17" s="29">
        <v>1.2012002937156882E-2</v>
      </c>
      <c r="AB17" s="25"/>
      <c r="AC17" s="24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6" customFormat="1" ht="17.100000000000001" customHeight="1" x14ac:dyDescent="0.2">
      <c r="A18" s="17"/>
      <c r="B18" s="18">
        <v>20400</v>
      </c>
      <c r="C18" s="19" t="s">
        <v>34</v>
      </c>
      <c r="D18" s="23"/>
      <c r="E18" s="23"/>
      <c r="F18" s="23"/>
      <c r="G18" s="23"/>
      <c r="H18" s="23"/>
      <c r="I18" s="23"/>
      <c r="J18" s="23"/>
      <c r="K18" s="23"/>
      <c r="L18" s="23"/>
      <c r="M18" s="42"/>
      <c r="N18" s="42"/>
      <c r="O18" s="23"/>
      <c r="P18" s="20">
        <f t="shared" si="2"/>
        <v>0</v>
      </c>
      <c r="Q18" s="25"/>
      <c r="R18" s="27">
        <v>0</v>
      </c>
      <c r="S18" s="28">
        <v>0</v>
      </c>
      <c r="T18" s="25"/>
      <c r="U18" s="29">
        <v>0</v>
      </c>
      <c r="V18" s="25"/>
      <c r="W18" s="30"/>
      <c r="X18" s="25"/>
      <c r="Y18" s="27">
        <v>0</v>
      </c>
      <c r="Z18" s="25"/>
      <c r="AA18" s="29">
        <v>0</v>
      </c>
      <c r="AB18" s="25"/>
      <c r="AC18" s="24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s="26" customFormat="1" ht="17.100000000000001" customHeight="1" x14ac:dyDescent="0.2">
      <c r="A19" s="17">
        <v>12</v>
      </c>
      <c r="B19" s="18">
        <v>20401</v>
      </c>
      <c r="C19" s="19" t="s">
        <v>35</v>
      </c>
      <c r="D19" s="20">
        <v>3013.4800099999998</v>
      </c>
      <c r="E19" s="20">
        <v>9.5842800000000015</v>
      </c>
      <c r="F19" s="20">
        <v>61439.56192</v>
      </c>
      <c r="G19" s="20">
        <v>68.323970000000003</v>
      </c>
      <c r="H19" s="20">
        <v>638.71228000000008</v>
      </c>
      <c r="I19" s="20">
        <v>271.17149999999998</v>
      </c>
      <c r="J19" s="20">
        <v>0.84155999999999997</v>
      </c>
      <c r="K19" s="20">
        <v>60.959240000000001</v>
      </c>
      <c r="L19" s="20">
        <v>153.79410999999999</v>
      </c>
      <c r="M19" s="21">
        <v>14.83211</v>
      </c>
      <c r="N19" s="21">
        <v>3.7200000000000002E-3</v>
      </c>
      <c r="O19" s="20">
        <v>42.038220000000003</v>
      </c>
      <c r="P19" s="20">
        <f t="shared" si="2"/>
        <v>65713.302919999987</v>
      </c>
      <c r="Q19" s="45">
        <v>77263</v>
      </c>
      <c r="R19" s="27">
        <v>77372623.179999977</v>
      </c>
      <c r="S19" s="28">
        <v>0</v>
      </c>
      <c r="T19" s="25"/>
      <c r="U19" s="29">
        <v>8.7279852385973453E-2</v>
      </c>
      <c r="V19" s="25"/>
      <c r="W19" s="44">
        <v>1207623.3</v>
      </c>
      <c r="X19" s="25"/>
      <c r="Y19" s="27">
        <v>76164999.87999998</v>
      </c>
      <c r="Z19" s="25"/>
      <c r="AA19" s="29">
        <v>9.0491824687095296E-2</v>
      </c>
      <c r="AB19" s="25"/>
      <c r="AC19" s="24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s="26" customFormat="1" ht="17.100000000000001" customHeight="1" x14ac:dyDescent="0.2">
      <c r="A20" s="17">
        <v>13</v>
      </c>
      <c r="B20" s="18">
        <v>20402</v>
      </c>
      <c r="C20" s="19" t="s">
        <v>36</v>
      </c>
      <c r="D20" s="20">
        <v>38110.161690000001</v>
      </c>
      <c r="E20" s="20">
        <v>14.304450000000001</v>
      </c>
      <c r="F20" s="20">
        <v>12854.890599999999</v>
      </c>
      <c r="G20" s="20">
        <v>58.208199999999998</v>
      </c>
      <c r="H20" s="20">
        <v>1144.5013100000001</v>
      </c>
      <c r="I20" s="20">
        <v>1134.43994</v>
      </c>
      <c r="J20" s="20">
        <v>3.4525199999999998</v>
      </c>
      <c r="K20" s="20">
        <v>268.76546000000002</v>
      </c>
      <c r="L20" s="20">
        <v>590.6979</v>
      </c>
      <c r="M20" s="21">
        <v>56.865120000000005</v>
      </c>
      <c r="N20" s="21">
        <v>-1.4500000000000001E-2</v>
      </c>
      <c r="O20" s="20">
        <v>164.08788000000001</v>
      </c>
      <c r="P20" s="20">
        <f t="shared" si="2"/>
        <v>54400.360570000004</v>
      </c>
      <c r="Q20" s="45">
        <v>68959</v>
      </c>
      <c r="R20" s="27">
        <v>66054582.919999979</v>
      </c>
      <c r="S20" s="28">
        <v>0</v>
      </c>
      <c r="T20" s="25"/>
      <c r="U20" s="29">
        <v>7.4512586102481973E-2</v>
      </c>
      <c r="V20" s="25"/>
      <c r="W20" s="30"/>
      <c r="X20" s="25"/>
      <c r="Y20" s="27">
        <v>66054582.919999979</v>
      </c>
      <c r="Z20" s="25"/>
      <c r="AA20" s="29">
        <v>7.8479613297359571E-2</v>
      </c>
      <c r="AB20" s="25"/>
      <c r="AC20" s="24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s="26" customFormat="1" ht="17.100000000000001" customHeight="1" x14ac:dyDescent="0.2">
      <c r="A21" s="17">
        <v>14</v>
      </c>
      <c r="B21" s="18">
        <v>20500</v>
      </c>
      <c r="C21" s="19" t="s">
        <v>37</v>
      </c>
      <c r="D21" s="20">
        <v>125.29365</v>
      </c>
      <c r="E21" s="20">
        <v>4.0580999999999996</v>
      </c>
      <c r="F21" s="20">
        <v>7667.7464600000003</v>
      </c>
      <c r="G21" s="20">
        <v>19.425639999999998</v>
      </c>
      <c r="H21" s="20">
        <v>70.331829999999997</v>
      </c>
      <c r="I21" s="20">
        <v>503.71715999999998</v>
      </c>
      <c r="J21" s="20">
        <v>0.97392000000000001</v>
      </c>
      <c r="K21" s="20">
        <v>38.819789999999998</v>
      </c>
      <c r="L21" s="20">
        <v>18.98161</v>
      </c>
      <c r="M21" s="21">
        <v>18.152639999999998</v>
      </c>
      <c r="N21" s="21">
        <v>4.3200000000000001E-3</v>
      </c>
      <c r="O21" s="20">
        <v>50.989820000000002</v>
      </c>
      <c r="P21" s="20">
        <f t="shared" si="2"/>
        <v>8518.4949400000023</v>
      </c>
      <c r="Q21" s="45">
        <v>11283</v>
      </c>
      <c r="R21" s="27">
        <v>11060095.560000002</v>
      </c>
      <c r="S21" s="28">
        <v>0</v>
      </c>
      <c r="T21" s="25"/>
      <c r="U21" s="29">
        <v>1.2476292882119664E-2</v>
      </c>
      <c r="V21" s="25"/>
      <c r="W21" s="30"/>
      <c r="X21" s="25"/>
      <c r="Y21" s="27">
        <v>11060095.560000002</v>
      </c>
      <c r="Z21" s="25"/>
      <c r="AA21" s="29">
        <v>1.3140526882622001E-2</v>
      </c>
      <c r="AB21" s="25"/>
      <c r="AC21" s="24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6" customFormat="1" ht="17.100000000000001" customHeight="1" x14ac:dyDescent="0.2">
      <c r="A22" s="17"/>
      <c r="B22" s="18">
        <v>20600</v>
      </c>
      <c r="C22" s="19" t="s">
        <v>38</v>
      </c>
      <c r="D22" s="23"/>
      <c r="E22" s="23"/>
      <c r="F22" s="23"/>
      <c r="G22" s="23"/>
      <c r="H22" s="23"/>
      <c r="I22" s="23"/>
      <c r="J22" s="23"/>
      <c r="K22" s="23"/>
      <c r="L22" s="23"/>
      <c r="M22" s="42"/>
      <c r="N22" s="42"/>
      <c r="O22" s="23"/>
      <c r="P22" s="20">
        <f t="shared" si="2"/>
        <v>0</v>
      </c>
      <c r="Q22" s="25"/>
      <c r="R22" s="27">
        <v>0</v>
      </c>
      <c r="S22" s="28">
        <v>0</v>
      </c>
      <c r="T22" s="25"/>
      <c r="U22" s="29">
        <v>0</v>
      </c>
      <c r="V22" s="25"/>
      <c r="W22" s="30"/>
      <c r="X22" s="25"/>
      <c r="Y22" s="27">
        <v>0</v>
      </c>
      <c r="Z22" s="25"/>
      <c r="AA22" s="29">
        <v>0</v>
      </c>
      <c r="AB22" s="25"/>
      <c r="AC22" s="2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s="26" customFormat="1" ht="17.100000000000001" customHeight="1" x14ac:dyDescent="0.2">
      <c r="A23" s="17">
        <v>15</v>
      </c>
      <c r="B23" s="18">
        <v>20601</v>
      </c>
      <c r="C23" s="19" t="s">
        <v>39</v>
      </c>
      <c r="D23" s="20">
        <v>1575.70644345096</v>
      </c>
      <c r="E23" s="20">
        <v>88.037318905312006</v>
      </c>
      <c r="F23" s="20">
        <v>29922.698792899446</v>
      </c>
      <c r="G23" s="20">
        <v>288.50694260772804</v>
      </c>
      <c r="H23" s="20">
        <v>7018.1697305347852</v>
      </c>
      <c r="I23" s="20">
        <v>12919.526507973811</v>
      </c>
      <c r="J23" s="20">
        <v>24.728005124496001</v>
      </c>
      <c r="K23" s="20">
        <v>702.02383458699205</v>
      </c>
      <c r="L23" s="20">
        <v>634.57107244433598</v>
      </c>
      <c r="M23" s="21">
        <v>542.37260236891211</v>
      </c>
      <c r="N23" s="21">
        <v>0.109714813136</v>
      </c>
      <c r="O23" s="20">
        <v>1224.420239124624</v>
      </c>
      <c r="P23" s="20">
        <f t="shared" si="2"/>
        <v>54940.871204834533</v>
      </c>
      <c r="Q23" s="25"/>
      <c r="R23" s="27">
        <v>86767475.273008078</v>
      </c>
      <c r="S23" s="28">
        <v>0</v>
      </c>
      <c r="T23" s="25"/>
      <c r="U23" s="29">
        <v>9.7877674589289379E-2</v>
      </c>
      <c r="V23" s="25"/>
      <c r="W23" s="44">
        <v>5114086.92</v>
      </c>
      <c r="X23" s="25"/>
      <c r="Y23" s="27">
        <v>81653388.353008077</v>
      </c>
      <c r="Z23" s="25"/>
      <c r="AA23" s="29">
        <v>9.701259260276017E-2</v>
      </c>
      <c r="AB23" s="25"/>
      <c r="AC23" s="24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s="26" customFormat="1" ht="17.100000000000001" customHeight="1" x14ac:dyDescent="0.2">
      <c r="A24" s="17">
        <v>16</v>
      </c>
      <c r="B24" s="18">
        <v>20602</v>
      </c>
      <c r="C24" s="19" t="s">
        <v>40</v>
      </c>
      <c r="D24" s="20">
        <v>5868.5828299999994</v>
      </c>
      <c r="E24" s="20">
        <v>93.091810000000009</v>
      </c>
      <c r="F24" s="20">
        <v>7245.1246900000006</v>
      </c>
      <c r="G24" s="20">
        <v>181.43733000000003</v>
      </c>
      <c r="H24" s="20">
        <v>4134.5720099999999</v>
      </c>
      <c r="I24" s="20">
        <v>13775.879499999999</v>
      </c>
      <c r="J24" s="20">
        <v>26.80359</v>
      </c>
      <c r="K24" s="20">
        <v>977.56349</v>
      </c>
      <c r="L24" s="20">
        <v>700.49690999999984</v>
      </c>
      <c r="M24" s="21">
        <v>463.65252999999996</v>
      </c>
      <c r="N24" s="21">
        <v>0.11472</v>
      </c>
      <c r="O24" s="20">
        <v>1409.0968399999999</v>
      </c>
      <c r="P24" s="20">
        <f t="shared" si="2"/>
        <v>34876.416249999995</v>
      </c>
      <c r="Q24" s="46"/>
      <c r="R24" s="27">
        <v>25322938.049999997</v>
      </c>
      <c r="S24" s="28">
        <v>0</v>
      </c>
      <c r="T24" s="25"/>
      <c r="U24" s="29">
        <v>2.8565430563745695E-2</v>
      </c>
      <c r="V24" s="25"/>
      <c r="W24" s="30"/>
      <c r="X24" s="25"/>
      <c r="Y24" s="27">
        <v>25322938.049999997</v>
      </c>
      <c r="Z24" s="25"/>
      <c r="AA24" s="29">
        <v>3.0086245312060979E-2</v>
      </c>
      <c r="AB24" s="25"/>
      <c r="AC24" s="24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s="26" customFormat="1" ht="17.100000000000001" customHeight="1" x14ac:dyDescent="0.2">
      <c r="A25" s="17">
        <v>17</v>
      </c>
      <c r="B25" s="18">
        <v>20603</v>
      </c>
      <c r="C25" s="19" t="s">
        <v>41</v>
      </c>
      <c r="D25" s="20">
        <v>347.77460654904002</v>
      </c>
      <c r="E25" s="20">
        <v>19.430741094688003</v>
      </c>
      <c r="F25" s="20">
        <v>6604.2471571005608</v>
      </c>
      <c r="G25" s="20">
        <v>63.67644739227201</v>
      </c>
      <c r="H25" s="20">
        <v>1548.9821894652162</v>
      </c>
      <c r="I25" s="20">
        <v>2851.4722820261927</v>
      </c>
      <c r="J25" s="20">
        <v>5.4577248755040007</v>
      </c>
      <c r="K25" s="20">
        <v>154.94387541300802</v>
      </c>
      <c r="L25" s="20">
        <v>140.05635755566399</v>
      </c>
      <c r="M25" s="21">
        <v>119.70720763108802</v>
      </c>
      <c r="N25" s="21">
        <v>2.4215186864E-2</v>
      </c>
      <c r="O25" s="20">
        <v>270.24213087537601</v>
      </c>
      <c r="P25" s="20">
        <f t="shared" si="2"/>
        <v>12126.014935165475</v>
      </c>
      <c r="Q25" s="25"/>
      <c r="R25" s="27">
        <v>19108114.416991919</v>
      </c>
      <c r="S25" s="28">
        <v>0</v>
      </c>
      <c r="T25" s="25"/>
      <c r="U25" s="29">
        <v>2.1554825688273199E-2</v>
      </c>
      <c r="V25" s="25"/>
      <c r="W25" s="30"/>
      <c r="X25" s="25"/>
      <c r="Y25" s="27">
        <v>19108114.416991919</v>
      </c>
      <c r="Z25" s="25"/>
      <c r="AA25" s="29">
        <v>2.2702397986577548E-2</v>
      </c>
      <c r="AB25" s="25"/>
      <c r="AC25" s="24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s="26" customFormat="1" ht="17.100000000000001" customHeight="1" x14ac:dyDescent="0.2">
      <c r="A26" s="17">
        <v>18</v>
      </c>
      <c r="B26" s="18">
        <v>20700</v>
      </c>
      <c r="C26" s="19" t="s">
        <v>42</v>
      </c>
      <c r="D26" s="20">
        <v>1.0919999999999999E-2</v>
      </c>
      <c r="E26" s="20">
        <v>2.6872600000000002</v>
      </c>
      <c r="F26" s="20">
        <v>8579.7271700000001</v>
      </c>
      <c r="G26" s="20">
        <v>5.0085600000000001</v>
      </c>
      <c r="H26" s="20">
        <v>367.09009000000003</v>
      </c>
      <c r="I26" s="20">
        <v>292.76471000000004</v>
      </c>
      <c r="J26" s="20">
        <v>1.33236</v>
      </c>
      <c r="K26" s="20">
        <v>50.578540000000004</v>
      </c>
      <c r="L26" s="20">
        <v>427.06169</v>
      </c>
      <c r="M26" s="21">
        <v>21.52599</v>
      </c>
      <c r="N26" s="21">
        <v>6.2399999999999999E-3</v>
      </c>
      <c r="O26" s="20">
        <v>63.127540000000003</v>
      </c>
      <c r="P26" s="20">
        <f t="shared" si="2"/>
        <v>9810.9210700000003</v>
      </c>
      <c r="Q26" s="25"/>
      <c r="R26" s="27">
        <v>12838426.26</v>
      </c>
      <c r="S26" s="28">
        <v>0</v>
      </c>
      <c r="T26" s="25"/>
      <c r="U26" s="29">
        <v>1.4482331124203789E-2</v>
      </c>
      <c r="V26" s="25"/>
      <c r="W26" s="30"/>
      <c r="X26" s="25"/>
      <c r="Y26" s="27">
        <v>12838426.26</v>
      </c>
      <c r="Z26" s="25"/>
      <c r="AA26" s="29">
        <v>1.5253365984487949E-2</v>
      </c>
      <c r="AB26" s="25"/>
      <c r="AC26" s="24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s="26" customFormat="1" ht="17.100000000000001" customHeight="1" x14ac:dyDescent="0.2">
      <c r="A27" s="17"/>
      <c r="B27" s="18">
        <v>20800</v>
      </c>
      <c r="C27" s="19" t="s">
        <v>43</v>
      </c>
      <c r="D27" s="23"/>
      <c r="E27" s="23"/>
      <c r="F27" s="23"/>
      <c r="G27" s="23"/>
      <c r="H27" s="23"/>
      <c r="I27" s="23"/>
      <c r="J27" s="23"/>
      <c r="K27" s="23"/>
      <c r="L27" s="23"/>
      <c r="M27" s="42"/>
      <c r="N27" s="42"/>
      <c r="O27" s="23"/>
      <c r="P27" s="20">
        <f t="shared" si="2"/>
        <v>0</v>
      </c>
      <c r="Q27" s="25"/>
      <c r="R27" s="27">
        <v>0</v>
      </c>
      <c r="S27" s="28">
        <v>0</v>
      </c>
      <c r="T27" s="25"/>
      <c r="U27" s="29">
        <v>0</v>
      </c>
      <c r="V27" s="25"/>
      <c r="W27" s="30"/>
      <c r="X27" s="25"/>
      <c r="Y27" s="27">
        <v>0</v>
      </c>
      <c r="Z27" s="25"/>
      <c r="AA27" s="29">
        <v>0</v>
      </c>
      <c r="AB27" s="25"/>
      <c r="AC27" s="24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26" customFormat="1" ht="17.100000000000001" customHeight="1" x14ac:dyDescent="0.2">
      <c r="A28" s="17">
        <v>19</v>
      </c>
      <c r="B28" s="18">
        <v>20801</v>
      </c>
      <c r="C28" s="19" t="s">
        <v>44</v>
      </c>
      <c r="D28" s="20">
        <v>208.79257000000001</v>
      </c>
      <c r="E28" s="20">
        <v>10.607089999999999</v>
      </c>
      <c r="F28" s="20">
        <v>500.74424999999997</v>
      </c>
      <c r="G28" s="20">
        <v>504.02034000000003</v>
      </c>
      <c r="H28" s="20">
        <v>160.89377999999999</v>
      </c>
      <c r="I28" s="20">
        <v>2026.9068600000001</v>
      </c>
      <c r="J28" s="20">
        <v>3.8612399999999996</v>
      </c>
      <c r="K28" s="20">
        <v>77.572500000000005</v>
      </c>
      <c r="L28" s="20">
        <v>121.56768</v>
      </c>
      <c r="M28" s="21">
        <v>79.181929999999994</v>
      </c>
      <c r="N28" s="21">
        <v>1.7520000000000001E-2</v>
      </c>
      <c r="O28" s="20">
        <v>183.84035</v>
      </c>
      <c r="P28" s="20">
        <f t="shared" si="2"/>
        <v>3878.0061100000007</v>
      </c>
      <c r="Q28" s="25"/>
      <c r="R28" s="27">
        <v>17081129.583377343</v>
      </c>
      <c r="S28" s="28">
        <v>0</v>
      </c>
      <c r="T28" s="25"/>
      <c r="U28" s="29">
        <v>1.9268294227979918E-2</v>
      </c>
      <c r="V28" s="25"/>
      <c r="W28" s="30"/>
      <c r="X28" s="25"/>
      <c r="Y28" s="27">
        <v>17081129.583377343</v>
      </c>
      <c r="Z28" s="25"/>
      <c r="AA28" s="29">
        <v>2.0294132293728562E-2</v>
      </c>
      <c r="AB28" s="25"/>
      <c r="AC28" s="24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26" customFormat="1" ht="17.100000000000001" customHeight="1" x14ac:dyDescent="0.2">
      <c r="A29" s="17">
        <v>20</v>
      </c>
      <c r="B29" s="18">
        <v>20802</v>
      </c>
      <c r="C29" s="19" t="s">
        <v>45</v>
      </c>
      <c r="D29" s="20">
        <v>25.916250000000002</v>
      </c>
      <c r="E29" s="20">
        <v>10.81292</v>
      </c>
      <c r="F29" s="20">
        <v>6.9458400000000005</v>
      </c>
      <c r="G29" s="20">
        <v>19.327300000000001</v>
      </c>
      <c r="H29" s="20">
        <v>311.43853999999999</v>
      </c>
      <c r="I29" s="20">
        <v>1608.28595</v>
      </c>
      <c r="J29" s="20">
        <v>4.3638000000000003</v>
      </c>
      <c r="K29" s="20">
        <v>826.03023999999994</v>
      </c>
      <c r="L29" s="20">
        <v>86.043259999999989</v>
      </c>
      <c r="M29" s="21">
        <v>60.210329999999999</v>
      </c>
      <c r="N29" s="21">
        <v>1.9800000000000002E-2</v>
      </c>
      <c r="O29" s="20">
        <v>212.10974999999999</v>
      </c>
      <c r="P29" s="20">
        <f t="shared" si="2"/>
        <v>3171.50398</v>
      </c>
      <c r="Q29" s="25"/>
      <c r="R29" s="27">
        <v>2513540.7900000005</v>
      </c>
      <c r="S29" s="28">
        <v>0</v>
      </c>
      <c r="T29" s="25"/>
      <c r="U29" s="29">
        <v>2.8353887990452799E-3</v>
      </c>
      <c r="V29" s="25"/>
      <c r="W29" s="30"/>
      <c r="X29" s="25"/>
      <c r="Y29" s="27">
        <v>2513540.7900000005</v>
      </c>
      <c r="Z29" s="25"/>
      <c r="AA29" s="29">
        <v>2.9863440277148874E-3</v>
      </c>
      <c r="AB29" s="25"/>
      <c r="AC29" s="24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26" customFormat="1" ht="17.100000000000001" customHeight="1" x14ac:dyDescent="0.2">
      <c r="A30" s="17">
        <v>21</v>
      </c>
      <c r="B30" s="18">
        <v>20803</v>
      </c>
      <c r="C30" s="19" t="s">
        <v>46</v>
      </c>
      <c r="D30" s="20">
        <v>1248.3137799999997</v>
      </c>
      <c r="E30" s="20">
        <v>51.869819999999997</v>
      </c>
      <c r="F30" s="20">
        <v>4643.6076300000004</v>
      </c>
      <c r="G30" s="20">
        <v>216.26841999999999</v>
      </c>
      <c r="H30" s="20">
        <v>1339.7669699999999</v>
      </c>
      <c r="I30" s="20">
        <v>10559.29925</v>
      </c>
      <c r="J30" s="20">
        <v>20.20092</v>
      </c>
      <c r="K30" s="20">
        <v>474.30619999999999</v>
      </c>
      <c r="L30" s="20">
        <v>612.02098999999998</v>
      </c>
      <c r="M30" s="21">
        <v>281.57889</v>
      </c>
      <c r="N30" s="21">
        <v>9.1320000000000012E-2</v>
      </c>
      <c r="O30" s="20">
        <v>957.47153999999989</v>
      </c>
      <c r="P30" s="20">
        <f t="shared" si="2"/>
        <v>20404.795729999998</v>
      </c>
      <c r="Q30" s="25"/>
      <c r="R30" s="27">
        <v>18961332.934596002</v>
      </c>
      <c r="S30" s="28">
        <v>0</v>
      </c>
      <c r="T30" s="25"/>
      <c r="U30" s="29">
        <v>2.1389249472940467E-2</v>
      </c>
      <c r="V30" s="25"/>
      <c r="W30" s="30"/>
      <c r="X30" s="25"/>
      <c r="Y30" s="27">
        <v>18961332.934596002</v>
      </c>
      <c r="Z30" s="25"/>
      <c r="AA30" s="29">
        <v>2.2528006544403185E-2</v>
      </c>
      <c r="AB30" s="25"/>
      <c r="AC30" s="24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26" customFormat="1" ht="17.100000000000001" customHeight="1" x14ac:dyDescent="0.2">
      <c r="A31" s="17">
        <v>22</v>
      </c>
      <c r="B31" s="18">
        <v>20804</v>
      </c>
      <c r="C31" s="19" t="s">
        <v>47</v>
      </c>
      <c r="D31" s="20">
        <v>11.25886</v>
      </c>
      <c r="E31" s="20">
        <v>11.308339999999999</v>
      </c>
      <c r="F31" s="20">
        <v>2467.0612599999999</v>
      </c>
      <c r="G31" s="20">
        <v>25.844279999999998</v>
      </c>
      <c r="H31" s="20">
        <v>532.38837999999998</v>
      </c>
      <c r="I31" s="20">
        <v>2747.7915200000002</v>
      </c>
      <c r="J31" s="20">
        <v>5.0937600000000005</v>
      </c>
      <c r="K31" s="20">
        <v>88.757130000000004</v>
      </c>
      <c r="L31" s="20">
        <v>99.275759999999991</v>
      </c>
      <c r="M31" s="21">
        <v>118.80522000000001</v>
      </c>
      <c r="N31" s="21">
        <v>2.316E-2</v>
      </c>
      <c r="O31" s="20">
        <v>246.41430000000003</v>
      </c>
      <c r="P31" s="20">
        <f t="shared" si="2"/>
        <v>6354.0219700000007</v>
      </c>
      <c r="Q31" s="25"/>
      <c r="R31" s="27">
        <v>6279115.6199999992</v>
      </c>
      <c r="S31" s="28">
        <v>0</v>
      </c>
      <c r="T31" s="25"/>
      <c r="U31" s="29">
        <v>7.0831291728741964E-3</v>
      </c>
      <c r="V31" s="25"/>
      <c r="W31" s="30"/>
      <c r="X31" s="25"/>
      <c r="Y31" s="27">
        <v>6279115.6199999992</v>
      </c>
      <c r="Z31" s="25"/>
      <c r="AA31" s="29">
        <v>7.4602327942003503E-3</v>
      </c>
      <c r="AB31" s="25"/>
      <c r="AC31" s="24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26" customFormat="1" ht="17.100000000000001" customHeight="1" x14ac:dyDescent="0.2">
      <c r="A32" s="17">
        <v>23</v>
      </c>
      <c r="B32" s="18">
        <v>20805</v>
      </c>
      <c r="C32" s="19" t="s">
        <v>48</v>
      </c>
      <c r="D32" s="20">
        <v>594.32093000000009</v>
      </c>
      <c r="E32" s="20">
        <v>17.090769999999999</v>
      </c>
      <c r="F32" s="20">
        <v>23.18871</v>
      </c>
      <c r="G32" s="20">
        <v>54.548290000000001</v>
      </c>
      <c r="H32" s="20">
        <v>758.86716000000001</v>
      </c>
      <c r="I32" s="20">
        <v>3524.9402700000001</v>
      </c>
      <c r="J32" s="20">
        <v>7.4029199999999999</v>
      </c>
      <c r="K32" s="20">
        <v>512.52685999999994</v>
      </c>
      <c r="L32" s="20">
        <v>232.59172000000001</v>
      </c>
      <c r="M32" s="21">
        <v>109.45753000000001</v>
      </c>
      <c r="N32" s="21">
        <v>3.3479999999999996E-2</v>
      </c>
      <c r="O32" s="20">
        <v>540.45889999999997</v>
      </c>
      <c r="P32" s="20">
        <f t="shared" si="2"/>
        <v>6375.4275400000006</v>
      </c>
      <c r="Q32" s="25"/>
      <c r="R32" s="27">
        <v>5902100.0127019994</v>
      </c>
      <c r="S32" s="28">
        <v>0</v>
      </c>
      <c r="T32" s="25"/>
      <c r="U32" s="29">
        <v>6.6578383503616235E-3</v>
      </c>
      <c r="V32" s="25"/>
      <c r="W32" s="30"/>
      <c r="X32" s="25"/>
      <c r="Y32" s="27">
        <v>5902100.0127019994</v>
      </c>
      <c r="Z32" s="25"/>
      <c r="AA32" s="29">
        <v>7.0122996189405677E-3</v>
      </c>
      <c r="AB32" s="25"/>
      <c r="AC32" s="24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26" customFormat="1" ht="17.100000000000001" customHeight="1" x14ac:dyDescent="0.2">
      <c r="A33" s="17">
        <v>24</v>
      </c>
      <c r="B33" s="18">
        <v>20806</v>
      </c>
      <c r="C33" s="19" t="s">
        <v>49</v>
      </c>
      <c r="D33" s="20">
        <v>1559.9607100000001</v>
      </c>
      <c r="E33" s="20">
        <v>39.61251</v>
      </c>
      <c r="F33" s="20">
        <v>1706.0345400000001</v>
      </c>
      <c r="G33" s="20">
        <v>504.02112</v>
      </c>
      <c r="H33" s="20">
        <v>922.95975999999996</v>
      </c>
      <c r="I33" s="20">
        <v>5661.5963899999997</v>
      </c>
      <c r="J33" s="20">
        <v>11.398190000000001</v>
      </c>
      <c r="K33" s="20">
        <v>542.4498000000001</v>
      </c>
      <c r="L33" s="20">
        <v>369.58577000000002</v>
      </c>
      <c r="M33" s="21">
        <v>174.10216</v>
      </c>
      <c r="N33" s="21">
        <v>5.1720000000000002E-2</v>
      </c>
      <c r="O33" s="20">
        <v>598.94017999999994</v>
      </c>
      <c r="P33" s="20">
        <f t="shared" si="2"/>
        <v>12090.71285</v>
      </c>
      <c r="Q33" s="25"/>
      <c r="R33" s="27">
        <v>3653256.16</v>
      </c>
      <c r="S33" s="28">
        <v>0</v>
      </c>
      <c r="T33" s="25"/>
      <c r="U33" s="29">
        <v>4.1210397847202514E-3</v>
      </c>
      <c r="V33" s="25"/>
      <c r="W33" s="30"/>
      <c r="X33" s="25"/>
      <c r="Y33" s="27">
        <v>3653256.16</v>
      </c>
      <c r="Z33" s="25"/>
      <c r="AA33" s="29">
        <v>4.3404426769332915E-3</v>
      </c>
      <c r="AB33" s="25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6" customFormat="1" ht="17.100000000000001" customHeight="1" x14ac:dyDescent="0.2">
      <c r="A34" s="17">
        <v>25</v>
      </c>
      <c r="B34" s="18">
        <v>20807</v>
      </c>
      <c r="C34" s="19" t="s">
        <v>50</v>
      </c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0"/>
      <c r="P34" s="20">
        <f t="shared" si="2"/>
        <v>0</v>
      </c>
      <c r="Q34" s="25"/>
      <c r="R34" s="27">
        <v>3855915.0835690685</v>
      </c>
      <c r="S34" s="28">
        <v>0</v>
      </c>
      <c r="T34" s="25"/>
      <c r="U34" s="29">
        <v>4.3496483054971547E-3</v>
      </c>
      <c r="V34" s="25"/>
      <c r="W34" s="30"/>
      <c r="X34" s="25"/>
      <c r="Y34" s="27">
        <v>3855915.0835690685</v>
      </c>
      <c r="Z34" s="25"/>
      <c r="AA34" s="29">
        <v>4.5812222451310355E-3</v>
      </c>
      <c r="AB34" s="25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s="26" customFormat="1" ht="17.100000000000001" customHeight="1" x14ac:dyDescent="0.2">
      <c r="A35" s="17">
        <v>26</v>
      </c>
      <c r="B35" s="18">
        <v>20808</v>
      </c>
      <c r="C35" s="19" t="s">
        <v>51</v>
      </c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1"/>
      <c r="O35" s="20"/>
      <c r="P35" s="20">
        <f t="shared" si="2"/>
        <v>0</v>
      </c>
      <c r="Q35" s="25"/>
      <c r="R35" s="27">
        <v>595758.07575558953</v>
      </c>
      <c r="S35" s="28">
        <v>0</v>
      </c>
      <c r="T35" s="25"/>
      <c r="U35" s="29">
        <v>6.7204231642414196E-4</v>
      </c>
      <c r="V35" s="25"/>
      <c r="W35" s="30"/>
      <c r="X35" s="25"/>
      <c r="Y35" s="27">
        <v>595758.07575558953</v>
      </c>
      <c r="Z35" s="25"/>
      <c r="AA35" s="29">
        <v>7.0782164290861488E-4</v>
      </c>
      <c r="AB35" s="25"/>
      <c r="AC35" s="24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s="26" customFormat="1" ht="17.100000000000001" customHeight="1" x14ac:dyDescent="0.2">
      <c r="A36" s="17"/>
      <c r="B36" s="18">
        <v>20900</v>
      </c>
      <c r="C36" s="19" t="s">
        <v>52</v>
      </c>
      <c r="D36" s="23"/>
      <c r="E36" s="23"/>
      <c r="F36" s="23"/>
      <c r="G36" s="23"/>
      <c r="H36" s="23"/>
      <c r="I36" s="23"/>
      <c r="J36" s="23"/>
      <c r="K36" s="23"/>
      <c r="L36" s="23"/>
      <c r="M36" s="42"/>
      <c r="N36" s="42"/>
      <c r="O36" s="23"/>
      <c r="P36" s="20">
        <f t="shared" si="2"/>
        <v>0</v>
      </c>
      <c r="Q36" s="25"/>
      <c r="R36" s="27">
        <v>0</v>
      </c>
      <c r="S36" s="28">
        <v>0</v>
      </c>
      <c r="T36" s="25"/>
      <c r="U36" s="29">
        <v>0</v>
      </c>
      <c r="V36" s="25"/>
      <c r="W36" s="30"/>
      <c r="X36" s="25"/>
      <c r="Y36" s="27">
        <v>0</v>
      </c>
      <c r="Z36" s="25"/>
      <c r="AA36" s="29">
        <v>0</v>
      </c>
      <c r="AB36" s="25"/>
      <c r="AC36" s="24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s="26" customFormat="1" ht="17.100000000000001" customHeight="1" x14ac:dyDescent="0.2">
      <c r="A37" s="17">
        <v>27</v>
      </c>
      <c r="B37" s="18">
        <v>20901</v>
      </c>
      <c r="C37" s="19" t="s">
        <v>46</v>
      </c>
      <c r="D37" s="20">
        <v>159.37975</v>
      </c>
      <c r="E37" s="20">
        <v>24.377099999999999</v>
      </c>
      <c r="F37" s="20">
        <v>1702.43824</v>
      </c>
      <c r="G37" s="20">
        <v>13.804170000000001</v>
      </c>
      <c r="H37" s="20">
        <v>163.53532999999999</v>
      </c>
      <c r="I37" s="20">
        <v>603.35298999999998</v>
      </c>
      <c r="J37" s="20">
        <v>1.2216</v>
      </c>
      <c r="K37" s="20">
        <v>45.88861</v>
      </c>
      <c r="L37" s="20">
        <v>54.981070000000003</v>
      </c>
      <c r="M37" s="21">
        <v>17.153929999999999</v>
      </c>
      <c r="N37" s="21">
        <v>5.28E-3</v>
      </c>
      <c r="O37" s="20">
        <v>58.899819999999998</v>
      </c>
      <c r="P37" s="20">
        <f t="shared" si="2"/>
        <v>2845.0378899999996</v>
      </c>
      <c r="Q37" s="25"/>
      <c r="R37" s="27">
        <v>1391584.06</v>
      </c>
      <c r="S37" s="28">
        <v>0</v>
      </c>
      <c r="T37" s="25"/>
      <c r="U37" s="29">
        <v>1.5697703702886613E-3</v>
      </c>
      <c r="V37" s="25"/>
      <c r="W37" s="30"/>
      <c r="X37" s="25"/>
      <c r="Y37" s="27">
        <v>1391584.06</v>
      </c>
      <c r="Z37" s="25"/>
      <c r="AA37" s="29">
        <v>1.6533444625914484E-3</v>
      </c>
      <c r="AB37" s="25"/>
      <c r="AC37" s="24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s="26" customFormat="1" ht="17.100000000000001" customHeight="1" x14ac:dyDescent="0.2">
      <c r="A38" s="17">
        <v>28</v>
      </c>
      <c r="B38" s="18">
        <v>20902</v>
      </c>
      <c r="C38" s="19" t="s">
        <v>47</v>
      </c>
      <c r="D38" s="20">
        <v>3.1131500000000001</v>
      </c>
      <c r="E38" s="20">
        <v>13.387420000000001</v>
      </c>
      <c r="F38" s="20">
        <v>5303.6977400000005</v>
      </c>
      <c r="G38" s="20">
        <v>13.72968</v>
      </c>
      <c r="H38" s="20">
        <v>442.42354999999998</v>
      </c>
      <c r="I38" s="20">
        <v>274.10223999999999</v>
      </c>
      <c r="J38" s="20">
        <v>0.501</v>
      </c>
      <c r="K38" s="20">
        <v>4.9966800000000005</v>
      </c>
      <c r="L38" s="20">
        <v>9.7690800000000007</v>
      </c>
      <c r="M38" s="21">
        <v>18.890040000000003</v>
      </c>
      <c r="N38" s="21">
        <v>2.2799999999999999E-3</v>
      </c>
      <c r="O38" s="20">
        <v>23.564049999999998</v>
      </c>
      <c r="P38" s="20">
        <f t="shared" si="2"/>
        <v>6108.176910000002</v>
      </c>
      <c r="Q38" s="25"/>
      <c r="R38" s="27">
        <v>2653447.0800000005</v>
      </c>
      <c r="S38" s="28">
        <v>0</v>
      </c>
      <c r="T38" s="25"/>
      <c r="U38" s="29">
        <v>2.9932094833803771E-3</v>
      </c>
      <c r="V38" s="25"/>
      <c r="W38" s="30"/>
      <c r="X38" s="25"/>
      <c r="Y38" s="27">
        <v>2653447.0800000005</v>
      </c>
      <c r="Z38" s="25"/>
      <c r="AA38" s="29">
        <v>3.1525670368036901E-3</v>
      </c>
      <c r="AB38" s="25"/>
      <c r="AC38" s="24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s="26" customFormat="1" ht="17.100000000000001" customHeight="1" x14ac:dyDescent="0.2">
      <c r="A39" s="17">
        <v>29</v>
      </c>
      <c r="B39" s="18">
        <v>20903</v>
      </c>
      <c r="C39" s="19" t="s">
        <v>48</v>
      </c>
      <c r="D39" s="20">
        <v>0</v>
      </c>
      <c r="E39" s="20">
        <v>0</v>
      </c>
      <c r="F39" s="20">
        <v>38.816410000000005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1">
        <v>0</v>
      </c>
      <c r="N39" s="21">
        <v>0</v>
      </c>
      <c r="O39" s="20">
        <v>0</v>
      </c>
      <c r="P39" s="20">
        <f t="shared" si="2"/>
        <v>38.816410000000005</v>
      </c>
      <c r="Q39" s="25"/>
      <c r="R39" s="27">
        <v>76222.090000000011</v>
      </c>
      <c r="S39" s="28">
        <v>0</v>
      </c>
      <c r="T39" s="25"/>
      <c r="U39" s="29">
        <v>8.598199841659273E-5</v>
      </c>
      <c r="V39" s="25"/>
      <c r="W39" s="30"/>
      <c r="X39" s="25"/>
      <c r="Y39" s="27">
        <v>76222.090000000011</v>
      </c>
      <c r="Z39" s="25"/>
      <c r="AA39" s="29">
        <v>9.0559653599831428E-5</v>
      </c>
      <c r="AB39" s="25"/>
      <c r="AC39" s="24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s="26" customFormat="1" ht="17.100000000000001" customHeight="1" x14ac:dyDescent="0.2">
      <c r="A40" s="17">
        <v>30</v>
      </c>
      <c r="B40" s="18">
        <v>20904</v>
      </c>
      <c r="C40" s="19" t="s">
        <v>49</v>
      </c>
      <c r="D40" s="20">
        <v>106.98128</v>
      </c>
      <c r="E40" s="20">
        <v>7.8476099999999995</v>
      </c>
      <c r="F40" s="20">
        <v>1041.67517</v>
      </c>
      <c r="G40" s="20">
        <v>7.0899599999999996</v>
      </c>
      <c r="H40" s="20">
        <v>1267.6839199999999</v>
      </c>
      <c r="I40" s="20">
        <v>971.40541000000007</v>
      </c>
      <c r="J40" s="20">
        <v>1.88652</v>
      </c>
      <c r="K40" s="20">
        <v>18.804119999999998</v>
      </c>
      <c r="L40" s="20">
        <v>97.514490000000009</v>
      </c>
      <c r="M40" s="21">
        <v>31.97692</v>
      </c>
      <c r="N40" s="21">
        <v>8.7600000000000004E-3</v>
      </c>
      <c r="O40" s="20">
        <v>88.704100000000011</v>
      </c>
      <c r="P40" s="20">
        <f t="shared" si="2"/>
        <v>3641.5782600000002</v>
      </c>
      <c r="Q40" s="25"/>
      <c r="R40" s="27">
        <v>2225129.5100000002</v>
      </c>
      <c r="S40" s="28">
        <v>0</v>
      </c>
      <c r="T40" s="25"/>
      <c r="U40" s="29">
        <v>2.5100477040912125E-3</v>
      </c>
      <c r="V40" s="25"/>
      <c r="W40" s="30"/>
      <c r="X40" s="25"/>
      <c r="Y40" s="27">
        <v>2225129.5100000002</v>
      </c>
      <c r="Z40" s="25"/>
      <c r="AA40" s="29">
        <v>2.6436818728056738E-3</v>
      </c>
      <c r="AB40" s="25"/>
      <c r="AC40" s="24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s="26" customFormat="1" ht="17.100000000000001" customHeight="1" x14ac:dyDescent="0.2">
      <c r="A41" s="17">
        <v>31</v>
      </c>
      <c r="B41" s="18">
        <v>20905</v>
      </c>
      <c r="C41" s="19" t="s">
        <v>51</v>
      </c>
      <c r="D41" s="23"/>
      <c r="E41" s="23"/>
      <c r="F41" s="23"/>
      <c r="G41" s="23"/>
      <c r="H41" s="23"/>
      <c r="I41" s="23"/>
      <c r="J41" s="23"/>
      <c r="K41" s="23"/>
      <c r="L41" s="23"/>
      <c r="M41" s="42"/>
      <c r="N41" s="42"/>
      <c r="O41" s="23"/>
      <c r="P41" s="20">
        <f t="shared" si="2"/>
        <v>0</v>
      </c>
      <c r="Q41" s="25"/>
      <c r="R41" s="27">
        <v>0</v>
      </c>
      <c r="S41" s="28">
        <v>0</v>
      </c>
      <c r="T41" s="25"/>
      <c r="U41" s="29">
        <v>0</v>
      </c>
      <c r="V41" s="25"/>
      <c r="W41" s="30"/>
      <c r="X41" s="25"/>
      <c r="Y41" s="27">
        <v>0</v>
      </c>
      <c r="Z41" s="25"/>
      <c r="AA41" s="29">
        <v>0</v>
      </c>
      <c r="AB41" s="25"/>
      <c r="AC41" s="24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s="26" customFormat="1" ht="17.100000000000001" customHeight="1" x14ac:dyDescent="0.2">
      <c r="A42" s="17">
        <v>32</v>
      </c>
      <c r="B42" s="18">
        <v>20906</v>
      </c>
      <c r="C42" s="19" t="s">
        <v>50</v>
      </c>
      <c r="D42" s="23"/>
      <c r="E42" s="23"/>
      <c r="F42" s="23"/>
      <c r="G42" s="23"/>
      <c r="H42" s="23"/>
      <c r="I42" s="23"/>
      <c r="J42" s="23"/>
      <c r="K42" s="23"/>
      <c r="L42" s="23"/>
      <c r="M42" s="42"/>
      <c r="N42" s="42"/>
      <c r="O42" s="23"/>
      <c r="P42" s="20">
        <f t="shared" si="2"/>
        <v>0</v>
      </c>
      <c r="Q42" s="25"/>
      <c r="R42" s="27">
        <v>0</v>
      </c>
      <c r="S42" s="28">
        <v>0</v>
      </c>
      <c r="T42" s="25"/>
      <c r="U42" s="29">
        <v>0</v>
      </c>
      <c r="V42" s="25"/>
      <c r="W42" s="30"/>
      <c r="X42" s="25"/>
      <c r="Y42" s="27">
        <v>0</v>
      </c>
      <c r="Z42" s="25"/>
      <c r="AA42" s="29">
        <v>0</v>
      </c>
      <c r="AB42" s="25"/>
      <c r="AC42" s="24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7" s="26" customFormat="1" ht="17.100000000000001" customHeight="1" x14ac:dyDescent="0.2">
      <c r="A43" s="17"/>
      <c r="B43" s="18">
        <v>21000</v>
      </c>
      <c r="C43" s="19" t="s">
        <v>53</v>
      </c>
      <c r="D43" s="23"/>
      <c r="E43" s="23"/>
      <c r="F43" s="23"/>
      <c r="G43" s="23"/>
      <c r="H43" s="23"/>
      <c r="I43" s="23"/>
      <c r="J43" s="23"/>
      <c r="K43" s="23"/>
      <c r="L43" s="23"/>
      <c r="M43" s="42"/>
      <c r="N43" s="42"/>
      <c r="O43" s="23"/>
      <c r="P43" s="20">
        <f t="shared" si="2"/>
        <v>0</v>
      </c>
      <c r="Q43" s="25"/>
      <c r="R43" s="27">
        <v>0</v>
      </c>
      <c r="S43" s="28">
        <v>0</v>
      </c>
      <c r="T43" s="25"/>
      <c r="U43" s="29">
        <v>0</v>
      </c>
      <c r="V43" s="25"/>
      <c r="W43" s="30"/>
      <c r="X43" s="25"/>
      <c r="Y43" s="27">
        <v>0</v>
      </c>
      <c r="Z43" s="25"/>
      <c r="AA43" s="29">
        <v>0</v>
      </c>
      <c r="AB43" s="25"/>
      <c r="AC43" s="24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7" s="26" customFormat="1" ht="17.100000000000001" customHeight="1" x14ac:dyDescent="0.2">
      <c r="A44" s="17">
        <v>33</v>
      </c>
      <c r="B44" s="18">
        <v>21001</v>
      </c>
      <c r="C44" s="19" t="s">
        <v>54</v>
      </c>
      <c r="D44" s="20">
        <v>1.08E-3</v>
      </c>
      <c r="E44" s="20">
        <v>1.59745</v>
      </c>
      <c r="F44" s="20">
        <v>6202.1983200000004</v>
      </c>
      <c r="G44" s="20">
        <v>0.47783999999999999</v>
      </c>
      <c r="H44" s="20">
        <v>244.95150000000001</v>
      </c>
      <c r="I44" s="20">
        <v>69.540120000000002</v>
      </c>
      <c r="J44" s="20">
        <v>0.12731999999999999</v>
      </c>
      <c r="K44" s="20">
        <v>1.26552</v>
      </c>
      <c r="L44" s="20">
        <v>2.4781200000000001</v>
      </c>
      <c r="M44" s="21">
        <v>3.2341899999999999</v>
      </c>
      <c r="N44" s="21">
        <v>5.9999999999999995E-4</v>
      </c>
      <c r="O44" s="20">
        <v>9.0869600000000013</v>
      </c>
      <c r="P44" s="20">
        <f t="shared" si="2"/>
        <v>6534.9590199999993</v>
      </c>
      <c r="Q44" s="25"/>
      <c r="R44" s="27">
        <v>11905979.359999999</v>
      </c>
      <c r="S44" s="28">
        <v>0</v>
      </c>
      <c r="T44" s="25"/>
      <c r="U44" s="29">
        <v>1.3430488438187742E-2</v>
      </c>
      <c r="V44" s="25"/>
      <c r="W44" s="30"/>
      <c r="X44" s="25"/>
      <c r="Y44" s="27">
        <v>11905979.359999999</v>
      </c>
      <c r="Z44" s="25"/>
      <c r="AA44" s="29">
        <v>1.414552351697969E-2</v>
      </c>
      <c r="AB44" s="25"/>
      <c r="AC44" s="24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7" s="26" customFormat="1" ht="17.100000000000001" customHeight="1" x14ac:dyDescent="0.2">
      <c r="A45" s="17">
        <v>34</v>
      </c>
      <c r="B45" s="18">
        <v>21002</v>
      </c>
      <c r="C45" s="19" t="s">
        <v>47</v>
      </c>
      <c r="D45" s="20">
        <v>0.91416999999999993</v>
      </c>
      <c r="E45" s="20">
        <v>1.17957</v>
      </c>
      <c r="F45" s="20">
        <v>5888.0593899999994</v>
      </c>
      <c r="G45" s="20">
        <v>17.127779999999998</v>
      </c>
      <c r="H45" s="20">
        <v>18.88092</v>
      </c>
      <c r="I45" s="20">
        <v>253.66758999999999</v>
      </c>
      <c r="J45" s="20">
        <v>0.46379999999999999</v>
      </c>
      <c r="K45" s="20">
        <v>4.6228500000000006</v>
      </c>
      <c r="L45" s="20">
        <v>9.0404400000000003</v>
      </c>
      <c r="M45" s="21">
        <v>6.5363999999999995</v>
      </c>
      <c r="N45" s="21">
        <v>2.0400000000000001E-3</v>
      </c>
      <c r="O45" s="20">
        <v>21.807600000000001</v>
      </c>
      <c r="P45" s="20">
        <f t="shared" si="2"/>
        <v>6222.3025499999994</v>
      </c>
      <c r="Q45" s="25"/>
      <c r="R45" s="27">
        <v>8340634.9800000004</v>
      </c>
      <c r="S45" s="28">
        <v>0</v>
      </c>
      <c r="T45" s="25"/>
      <c r="U45" s="29">
        <v>9.4086171560467304E-3</v>
      </c>
      <c r="V45" s="25"/>
      <c r="W45" s="30"/>
      <c r="X45" s="25"/>
      <c r="Y45" s="27">
        <v>8340634.9800000004</v>
      </c>
      <c r="Z45" s="25"/>
      <c r="AA45" s="29">
        <v>9.9095290432397853E-3</v>
      </c>
      <c r="AB45" s="25"/>
      <c r="AC45" s="24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7" s="26" customFormat="1" ht="17.100000000000001" customHeight="1" x14ac:dyDescent="0.2">
      <c r="A46" s="17">
        <v>35</v>
      </c>
      <c r="B46" s="18">
        <v>21003</v>
      </c>
      <c r="C46" s="19" t="s">
        <v>48</v>
      </c>
      <c r="D46" s="20">
        <v>0</v>
      </c>
      <c r="E46" s="20">
        <v>1.1689999999999999E-2</v>
      </c>
      <c r="F46" s="20">
        <v>2315.1973399999997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  <c r="N46" s="21">
        <v>0</v>
      </c>
      <c r="O46" s="20">
        <v>0</v>
      </c>
      <c r="P46" s="20">
        <f t="shared" si="2"/>
        <v>2315.2090299999995</v>
      </c>
      <c r="Q46" s="25"/>
      <c r="R46" s="27">
        <v>2572337.2900000005</v>
      </c>
      <c r="S46" s="28">
        <v>0</v>
      </c>
      <c r="T46" s="25"/>
      <c r="U46" s="29">
        <v>2.9017139361531864E-3</v>
      </c>
      <c r="V46" s="25"/>
      <c r="W46" s="30"/>
      <c r="X46" s="25"/>
      <c r="Y46" s="27">
        <v>2572337.2900000005</v>
      </c>
      <c r="Z46" s="25"/>
      <c r="AA46" s="29">
        <v>3.0562002947482694E-3</v>
      </c>
      <c r="AB46" s="25"/>
      <c r="AC46" s="24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7" s="26" customFormat="1" ht="17.100000000000001" customHeight="1" x14ac:dyDescent="0.2">
      <c r="A47" s="17">
        <v>36</v>
      </c>
      <c r="B47" s="18">
        <v>21004</v>
      </c>
      <c r="C47" s="19" t="s">
        <v>49</v>
      </c>
      <c r="D47" s="20">
        <v>298.00684999999999</v>
      </c>
      <c r="E47" s="20">
        <v>14.760440000000001</v>
      </c>
      <c r="F47" s="20">
        <v>15136.024619999998</v>
      </c>
      <c r="G47" s="20">
        <v>10.720319999999999</v>
      </c>
      <c r="H47" s="20">
        <v>1207.1748600000001</v>
      </c>
      <c r="I47" s="20">
        <v>1416.6219199999998</v>
      </c>
      <c r="J47" s="20">
        <v>2.8531200000000001</v>
      </c>
      <c r="K47" s="20">
        <v>149.50143</v>
      </c>
      <c r="L47" s="20">
        <v>78.964939999999999</v>
      </c>
      <c r="M47" s="21">
        <v>51.865519999999997</v>
      </c>
      <c r="N47" s="21">
        <v>1.2960000000000001E-2</v>
      </c>
      <c r="O47" s="20">
        <v>166.84524999999999</v>
      </c>
      <c r="P47" s="20">
        <f t="shared" si="2"/>
        <v>18533.35223</v>
      </c>
      <c r="Q47" s="25"/>
      <c r="R47" s="27">
        <v>25783636.880000003</v>
      </c>
      <c r="S47" s="28">
        <v>0</v>
      </c>
      <c r="T47" s="25"/>
      <c r="U47" s="29">
        <v>2.908511988309638E-2</v>
      </c>
      <c r="V47" s="25"/>
      <c r="W47" s="30"/>
      <c r="X47" s="25"/>
      <c r="Y47" s="27">
        <v>25783636.880000003</v>
      </c>
      <c r="Z47" s="25"/>
      <c r="AA47" s="29">
        <v>3.0633602731132643E-2</v>
      </c>
      <c r="AB47" s="25"/>
      <c r="AC47" s="24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s="26" customFormat="1" ht="17.100000000000001" customHeight="1" x14ac:dyDescent="0.2">
      <c r="A48" s="17">
        <v>37</v>
      </c>
      <c r="B48" s="18">
        <v>21005</v>
      </c>
      <c r="C48" s="19" t="s">
        <v>51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42">
        <v>0</v>
      </c>
      <c r="N48" s="42">
        <v>0</v>
      </c>
      <c r="O48" s="23">
        <v>0</v>
      </c>
      <c r="P48" s="20">
        <f t="shared" si="2"/>
        <v>0</v>
      </c>
      <c r="Q48" s="25"/>
      <c r="R48" s="27">
        <v>0</v>
      </c>
      <c r="S48" s="28">
        <v>0</v>
      </c>
      <c r="T48" s="25"/>
      <c r="U48" s="29">
        <v>0</v>
      </c>
      <c r="V48" s="25"/>
      <c r="W48" s="30"/>
      <c r="X48" s="25"/>
      <c r="Y48" s="27">
        <v>0</v>
      </c>
      <c r="Z48" s="25"/>
      <c r="AA48" s="29">
        <v>0</v>
      </c>
      <c r="AB48" s="25"/>
      <c r="AC48" s="24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s="26" customFormat="1" ht="17.100000000000001" customHeight="1" x14ac:dyDescent="0.2">
      <c r="A49" s="17">
        <v>38</v>
      </c>
      <c r="B49" s="18">
        <v>21006</v>
      </c>
      <c r="C49" s="19" t="s">
        <v>50</v>
      </c>
      <c r="D49" s="20">
        <v>70.130510000000001</v>
      </c>
      <c r="E49" s="20">
        <v>5.14466</v>
      </c>
      <c r="F49" s="20">
        <v>1.59972</v>
      </c>
      <c r="G49" s="20">
        <v>396.78665000000001</v>
      </c>
      <c r="H49" s="20">
        <v>317.06008000000003</v>
      </c>
      <c r="I49" s="20">
        <v>687.35500999999999</v>
      </c>
      <c r="J49" s="20">
        <v>1.2568800000000002</v>
      </c>
      <c r="K49" s="20">
        <v>12.52674</v>
      </c>
      <c r="L49" s="20">
        <v>24.49776</v>
      </c>
      <c r="M49" s="21">
        <v>32.052489999999999</v>
      </c>
      <c r="N49" s="21">
        <v>5.64E-3</v>
      </c>
      <c r="O49" s="20">
        <v>62.133839999999999</v>
      </c>
      <c r="P49" s="20">
        <f t="shared" si="2"/>
        <v>1610.54998</v>
      </c>
      <c r="Q49" s="25"/>
      <c r="R49" s="27">
        <v>1789944.62</v>
      </c>
      <c r="S49" s="28">
        <v>0</v>
      </c>
      <c r="T49" s="25"/>
      <c r="U49" s="29">
        <v>2.0191392742265222E-3</v>
      </c>
      <c r="V49" s="25"/>
      <c r="W49" s="30"/>
      <c r="X49" s="25"/>
      <c r="Y49" s="27">
        <v>1789944.62</v>
      </c>
      <c r="Z49" s="25"/>
      <c r="AA49" s="29">
        <v>2.1266376289351533E-3</v>
      </c>
      <c r="AB49" s="25"/>
      <c r="AC49" s="24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s="26" customFormat="1" ht="17.100000000000001" customHeight="1" x14ac:dyDescent="0.2">
      <c r="A50" s="17">
        <v>39</v>
      </c>
      <c r="B50" s="18">
        <v>21100</v>
      </c>
      <c r="C50" s="19" t="s">
        <v>55</v>
      </c>
      <c r="D50" s="20"/>
      <c r="E50" s="20"/>
      <c r="F50" s="20">
        <v>945.87860999999998</v>
      </c>
      <c r="G50" s="20"/>
      <c r="H50" s="20"/>
      <c r="I50" s="20"/>
      <c r="J50" s="20"/>
      <c r="K50" s="20"/>
      <c r="L50" s="20"/>
      <c r="M50" s="21"/>
      <c r="N50" s="21"/>
      <c r="O50" s="20"/>
      <c r="P50" s="20">
        <f t="shared" si="2"/>
        <v>945.87860999999998</v>
      </c>
      <c r="Q50" s="25"/>
      <c r="R50" s="27">
        <v>1455861.43</v>
      </c>
      <c r="S50" s="28">
        <v>0</v>
      </c>
      <c r="T50" s="25"/>
      <c r="U50" s="29">
        <v>1.6422781790559457E-3</v>
      </c>
      <c r="V50" s="25"/>
      <c r="W50" s="44">
        <v>222087.91</v>
      </c>
      <c r="X50" s="25"/>
      <c r="Y50" s="27">
        <v>1233773.52</v>
      </c>
      <c r="Z50" s="25"/>
      <c r="AA50" s="29">
        <v>1.4658493698066358E-3</v>
      </c>
      <c r="AB50" s="25"/>
      <c r="AC50" s="24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s="26" customFormat="1" ht="17.100000000000001" customHeight="1" x14ac:dyDescent="0.2">
      <c r="A51" s="17">
        <v>40</v>
      </c>
      <c r="B51" s="32">
        <v>29999</v>
      </c>
      <c r="C51" s="33" t="s">
        <v>56</v>
      </c>
      <c r="D51" s="34">
        <f>SUM(D13:D50)</f>
        <v>53502.5504</v>
      </c>
      <c r="E51" s="34">
        <f t="shared" ref="E51:O51" si="3">SUM(E13:E50)</f>
        <v>483.75304</v>
      </c>
      <c r="F51" s="34">
        <f t="shared" si="3"/>
        <v>226906.98136000001</v>
      </c>
      <c r="G51" s="34">
        <f t="shared" si="3"/>
        <v>2528.2669999999989</v>
      </c>
      <c r="H51" s="34">
        <f t="shared" si="3"/>
        <v>23571.03457</v>
      </c>
      <c r="I51" s="34">
        <f t="shared" si="3"/>
        <v>70079.806360000017</v>
      </c>
      <c r="J51" s="34">
        <f t="shared" si="3"/>
        <v>139.71706999999995</v>
      </c>
      <c r="K51" s="34">
        <f t="shared" si="3"/>
        <v>5638.0409100000006</v>
      </c>
      <c r="L51" s="34">
        <f t="shared" si="3"/>
        <v>4847.6814099999983</v>
      </c>
      <c r="M51" s="34">
        <f t="shared" si="3"/>
        <v>2561.1492200000002</v>
      </c>
      <c r="N51" s="34">
        <f t="shared" si="3"/>
        <v>0.59318999999999988</v>
      </c>
      <c r="O51" s="34">
        <f t="shared" si="3"/>
        <v>7384.9439000000002</v>
      </c>
      <c r="P51" s="34">
        <f t="shared" si="2"/>
        <v>397644.51843000011</v>
      </c>
      <c r="Q51" s="36">
        <v>462509922.30662262</v>
      </c>
      <c r="R51" s="27">
        <v>479591051.8900001</v>
      </c>
      <c r="S51" s="28">
        <v>0</v>
      </c>
      <c r="T51" s="25"/>
      <c r="U51" s="29">
        <v>0.54100060840916364</v>
      </c>
      <c r="V51" s="25"/>
      <c r="W51" s="30"/>
      <c r="X51" s="25"/>
      <c r="Y51" s="39">
        <v>472866417.76000005</v>
      </c>
      <c r="Z51" s="25"/>
      <c r="AA51" s="29">
        <v>0.56181376017554452</v>
      </c>
      <c r="AB51" s="25"/>
      <c r="AC51" s="24">
        <f>P51/P63</f>
        <v>0.54402611128061307</v>
      </c>
      <c r="AD51" s="41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s="26" customFormat="1" ht="17.100000000000001" customHeight="1" x14ac:dyDescent="0.2">
      <c r="B52" s="32"/>
      <c r="C52" s="33" t="s">
        <v>57</v>
      </c>
      <c r="D52" s="23"/>
      <c r="E52" s="23"/>
      <c r="F52" s="23"/>
      <c r="G52" s="23"/>
      <c r="H52" s="23"/>
      <c r="I52" s="23"/>
      <c r="J52" s="23"/>
      <c r="K52" s="23"/>
      <c r="L52" s="23"/>
      <c r="M52" s="42"/>
      <c r="N52" s="42"/>
      <c r="O52" s="23"/>
      <c r="P52" s="23"/>
      <c r="Q52" s="25"/>
      <c r="R52" s="27">
        <v>0</v>
      </c>
      <c r="S52" s="28">
        <v>0</v>
      </c>
      <c r="T52" s="25"/>
      <c r="U52" s="29">
        <v>0</v>
      </c>
      <c r="V52" s="25"/>
      <c r="W52" s="30"/>
      <c r="X52" s="25"/>
      <c r="Y52" s="27">
        <v>0</v>
      </c>
      <c r="Z52" s="25"/>
      <c r="AA52" s="29">
        <v>0</v>
      </c>
      <c r="AB52" s="25"/>
      <c r="AC52" s="24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s="26" customFormat="1" ht="17.100000000000001" customHeight="1" x14ac:dyDescent="0.2">
      <c r="A53" s="17">
        <v>41</v>
      </c>
      <c r="B53" s="18">
        <v>30100</v>
      </c>
      <c r="C53" s="19" t="s">
        <v>58</v>
      </c>
      <c r="D53" s="20">
        <v>432.21378000000004</v>
      </c>
      <c r="E53" s="20">
        <v>58.240169999999999</v>
      </c>
      <c r="F53" s="20">
        <v>19.859400000000001</v>
      </c>
      <c r="G53" s="20">
        <v>58.638599999999997</v>
      </c>
      <c r="H53" s="20">
        <v>647.59582999999998</v>
      </c>
      <c r="I53" s="20">
        <v>7160.7893300000005</v>
      </c>
      <c r="J53" s="20">
        <v>15.60318</v>
      </c>
      <c r="K53" s="20">
        <v>1537.61175</v>
      </c>
      <c r="L53" s="20">
        <v>304.12991999999997</v>
      </c>
      <c r="M53" s="21">
        <v>341.47284000000002</v>
      </c>
      <c r="N53" s="21">
        <v>7.0440000000000003E-2</v>
      </c>
      <c r="O53" s="20">
        <v>733.99777000000006</v>
      </c>
      <c r="P53" s="20">
        <f>SUM(D53:O53)</f>
        <v>11310.22301</v>
      </c>
      <c r="Q53" s="25"/>
      <c r="R53" s="27">
        <v>17879513.209999997</v>
      </c>
      <c r="S53" s="28">
        <v>0</v>
      </c>
      <c r="T53" s="25"/>
      <c r="U53" s="29">
        <v>2.0168907419249045E-2</v>
      </c>
      <c r="V53" s="25"/>
      <c r="W53" s="30"/>
      <c r="X53" s="25"/>
      <c r="Y53" s="27">
        <v>17879513.209999997</v>
      </c>
      <c r="Z53" s="25"/>
      <c r="AA53" s="29">
        <v>2.124269385464515E-2</v>
      </c>
      <c r="AB53" s="25"/>
      <c r="AC53" s="24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</row>
    <row r="54" spans="1:47" s="26" customFormat="1" ht="17.100000000000001" customHeight="1" x14ac:dyDescent="0.2">
      <c r="A54" s="17"/>
      <c r="B54" s="18">
        <v>30200</v>
      </c>
      <c r="C54" s="19" t="s">
        <v>59</v>
      </c>
      <c r="D54" s="23"/>
      <c r="E54" s="23"/>
      <c r="F54" s="23"/>
      <c r="G54" s="23"/>
      <c r="H54" s="23"/>
      <c r="I54" s="23"/>
      <c r="J54" s="23"/>
      <c r="K54" s="23"/>
      <c r="L54" s="23"/>
      <c r="M54" s="42"/>
      <c r="N54" s="42"/>
      <c r="O54" s="23"/>
      <c r="P54" s="20">
        <f t="shared" ref="P54:P62" si="4">SUM(D54:O54)</f>
        <v>0</v>
      </c>
      <c r="Q54" s="25"/>
      <c r="R54" s="27">
        <v>0</v>
      </c>
      <c r="S54" s="28">
        <v>0</v>
      </c>
      <c r="T54" s="25"/>
      <c r="U54" s="29">
        <v>0</v>
      </c>
      <c r="V54" s="25"/>
      <c r="W54" s="30"/>
      <c r="X54" s="25"/>
      <c r="Y54" s="27">
        <v>0</v>
      </c>
      <c r="Z54" s="25"/>
      <c r="AA54" s="29">
        <v>0</v>
      </c>
      <c r="AB54" s="25"/>
      <c r="AC54" s="24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s="26" customFormat="1" ht="17.100000000000001" customHeight="1" x14ac:dyDescent="0.2">
      <c r="A55" s="17">
        <v>42</v>
      </c>
      <c r="B55" s="18">
        <v>30201</v>
      </c>
      <c r="C55" s="19" t="s">
        <v>60</v>
      </c>
      <c r="D55" s="47">
        <v>9558.7891099999997</v>
      </c>
      <c r="E55" s="47">
        <v>103.93205</v>
      </c>
      <c r="F55" s="20">
        <v>17795.170750000001</v>
      </c>
      <c r="G55" s="20">
        <v>405.36043000000006</v>
      </c>
      <c r="H55" s="20">
        <v>4742.45903</v>
      </c>
      <c r="I55" s="20">
        <v>14896.40263</v>
      </c>
      <c r="J55" s="20">
        <v>31.841240000000003</v>
      </c>
      <c r="K55" s="20">
        <v>1680.05927</v>
      </c>
      <c r="L55" s="20">
        <v>878.53778</v>
      </c>
      <c r="M55" s="21">
        <v>1454.1776500000001</v>
      </c>
      <c r="N55" s="21">
        <v>0.1338</v>
      </c>
      <c r="O55" s="20">
        <v>1503.3089</v>
      </c>
      <c r="P55" s="20">
        <f t="shared" si="4"/>
        <v>53050.172640000004</v>
      </c>
      <c r="Q55" s="25"/>
      <c r="R55" s="27">
        <v>74904686.829999998</v>
      </c>
      <c r="S55" s="28">
        <v>0</v>
      </c>
      <c r="T55" s="25"/>
      <c r="U55" s="29">
        <v>8.449590747790349E-2</v>
      </c>
      <c r="V55" s="25"/>
      <c r="W55" s="30"/>
      <c r="X55" s="25"/>
      <c r="Y55" s="27">
        <v>74904686.829999998</v>
      </c>
      <c r="Z55" s="25"/>
      <c r="AA55" s="29">
        <v>8.8994443636072604E-2</v>
      </c>
      <c r="AB55" s="25"/>
      <c r="AC55" s="24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s="26" customFormat="1" ht="17.100000000000001" customHeight="1" x14ac:dyDescent="0.2">
      <c r="A56" s="17">
        <v>43</v>
      </c>
      <c r="B56" s="18">
        <v>30202</v>
      </c>
      <c r="C56" s="19" t="s">
        <v>61</v>
      </c>
      <c r="D56" s="47">
        <v>16555.323380000002</v>
      </c>
      <c r="E56" s="47">
        <v>297.45857000000001</v>
      </c>
      <c r="F56" s="47">
        <v>106193.26806999999</v>
      </c>
      <c r="G56" s="20">
        <v>2027.80348</v>
      </c>
      <c r="H56" s="20">
        <v>23057.21888</v>
      </c>
      <c r="I56" s="20">
        <v>52962.296600000001</v>
      </c>
      <c r="J56" s="20">
        <v>106.89741000000001</v>
      </c>
      <c r="K56" s="20">
        <v>6017.4881599999999</v>
      </c>
      <c r="L56" s="20">
        <v>2666.4439500000003</v>
      </c>
      <c r="M56" s="21">
        <v>4018.3697400000001</v>
      </c>
      <c r="N56" s="48">
        <v>0.44901999999999997</v>
      </c>
      <c r="O56" s="20">
        <v>5571.8284899999999</v>
      </c>
      <c r="P56" s="20">
        <f t="shared" si="4"/>
        <v>219474.84574999998</v>
      </c>
      <c r="Q56" s="25"/>
      <c r="R56" s="27">
        <v>265186564.03014424</v>
      </c>
      <c r="S56" s="28">
        <v>-2.384185791015625E-7</v>
      </c>
      <c r="T56" s="25"/>
      <c r="U56" s="29">
        <v>0.29914255471794993</v>
      </c>
      <c r="V56" s="25"/>
      <c r="W56" s="44">
        <v>38086056.899999999</v>
      </c>
      <c r="X56" s="25"/>
      <c r="Y56" s="27">
        <v>227100507.130144</v>
      </c>
      <c r="Z56" s="25"/>
      <c r="AA56" s="29">
        <v>0.26981867406222898</v>
      </c>
      <c r="AB56" s="25"/>
      <c r="AC56" s="24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</row>
    <row r="57" spans="1:47" s="26" customFormat="1" ht="17.100000000000001" customHeight="1" x14ac:dyDescent="0.2">
      <c r="A57" s="17">
        <v>44</v>
      </c>
      <c r="B57" s="18">
        <v>30300</v>
      </c>
      <c r="C57" s="19" t="s">
        <v>62</v>
      </c>
      <c r="D57" s="23"/>
      <c r="E57" s="23"/>
      <c r="F57" s="23"/>
      <c r="G57" s="23"/>
      <c r="H57" s="23"/>
      <c r="I57" s="23"/>
      <c r="J57" s="23"/>
      <c r="K57" s="23"/>
      <c r="L57" s="23"/>
      <c r="M57" s="42"/>
      <c r="N57" s="49"/>
      <c r="O57" s="23"/>
      <c r="P57" s="20">
        <f t="shared" si="4"/>
        <v>0</v>
      </c>
      <c r="Q57" s="25"/>
      <c r="R57" s="27">
        <v>0</v>
      </c>
      <c r="S57" s="28">
        <v>0</v>
      </c>
      <c r="T57" s="25"/>
      <c r="U57" s="29">
        <v>0</v>
      </c>
      <c r="V57" s="25"/>
      <c r="W57" s="30"/>
      <c r="X57" s="25"/>
      <c r="Y57" s="27">
        <v>0</v>
      </c>
      <c r="Z57" s="25"/>
      <c r="AA57" s="29">
        <v>0</v>
      </c>
      <c r="AB57" s="25"/>
      <c r="AC57" s="24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7" s="26" customFormat="1" ht="17.100000000000001" customHeight="1" x14ac:dyDescent="0.2">
      <c r="A58" s="17">
        <v>45</v>
      </c>
      <c r="B58" s="18">
        <v>30400</v>
      </c>
      <c r="C58" s="19" t="s">
        <v>63</v>
      </c>
      <c r="D58" s="20">
        <v>56.764199999999995</v>
      </c>
      <c r="E58" s="20">
        <v>2.68377</v>
      </c>
      <c r="F58" s="20">
        <v>1.9192799999999999</v>
      </c>
      <c r="G58" s="20">
        <v>5.6663999999999994</v>
      </c>
      <c r="H58" s="20">
        <v>62.15363</v>
      </c>
      <c r="I58" s="20">
        <v>621.74712</v>
      </c>
      <c r="J58" s="20">
        <v>1.5079200000000001</v>
      </c>
      <c r="K58" s="20">
        <v>219.29389</v>
      </c>
      <c r="L58" s="20">
        <v>29.389680000000002</v>
      </c>
      <c r="M58" s="21">
        <v>20.506240000000002</v>
      </c>
      <c r="N58" s="48">
        <v>6.7199999999999994E-3</v>
      </c>
      <c r="O58" s="20">
        <v>70.890439999999984</v>
      </c>
      <c r="P58" s="20">
        <f t="shared" si="4"/>
        <v>1092.5292899999999</v>
      </c>
      <c r="Q58" s="25"/>
      <c r="R58" s="27">
        <v>0</v>
      </c>
      <c r="S58" s="28">
        <v>0</v>
      </c>
      <c r="T58" s="25"/>
      <c r="U58" s="29">
        <v>0</v>
      </c>
      <c r="V58" s="25"/>
      <c r="W58" s="30"/>
      <c r="X58" s="25"/>
      <c r="Y58" s="27">
        <v>0</v>
      </c>
      <c r="Z58" s="25"/>
      <c r="AA58" s="29">
        <v>0</v>
      </c>
      <c r="AB58" s="25"/>
      <c r="AC58" s="24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s="26" customFormat="1" ht="17.100000000000001" customHeight="1" x14ac:dyDescent="0.2">
      <c r="A59" s="17">
        <v>46</v>
      </c>
      <c r="B59" s="18">
        <v>30500</v>
      </c>
      <c r="C59" s="19" t="s">
        <v>64</v>
      </c>
      <c r="D59" s="20">
        <v>664.22944999999993</v>
      </c>
      <c r="E59" s="20">
        <v>44.120089999999998</v>
      </c>
      <c r="F59" s="20">
        <v>186.48938000000001</v>
      </c>
      <c r="G59" s="20">
        <v>290.73403000000002</v>
      </c>
      <c r="H59" s="20">
        <v>2157.2152599999999</v>
      </c>
      <c r="I59" s="20">
        <v>7045.3345300000001</v>
      </c>
      <c r="J59" s="20">
        <v>16.157679999999999</v>
      </c>
      <c r="K59" s="20">
        <v>1946.1292100000001</v>
      </c>
      <c r="L59" s="20">
        <v>332.02949000000001</v>
      </c>
      <c r="M59" s="21">
        <v>509.91636999999997</v>
      </c>
      <c r="N59" s="48">
        <v>7.2099999999999997E-2</v>
      </c>
      <c r="O59" s="20">
        <v>760.69472999999994</v>
      </c>
      <c r="P59" s="20">
        <f t="shared" si="4"/>
        <v>13953.122319999999</v>
      </c>
      <c r="Q59" s="50">
        <v>4493520.95</v>
      </c>
      <c r="R59" s="27">
        <v>4493520.95</v>
      </c>
      <c r="S59" s="28">
        <v>0</v>
      </c>
      <c r="T59" s="25"/>
      <c r="U59" s="29">
        <v>5.0688968409004029E-3</v>
      </c>
      <c r="V59" s="25"/>
      <c r="W59" s="30"/>
      <c r="X59" s="25"/>
      <c r="Y59" s="27">
        <v>4493520.95</v>
      </c>
      <c r="Z59" s="25"/>
      <c r="AA59" s="29">
        <v>5.338763351616118E-3</v>
      </c>
      <c r="AB59" s="25"/>
      <c r="AC59" s="24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</row>
    <row r="60" spans="1:47" s="26" customFormat="1" ht="17.100000000000001" customHeight="1" x14ac:dyDescent="0.2">
      <c r="A60" s="17">
        <v>47</v>
      </c>
      <c r="B60" s="18">
        <v>30600</v>
      </c>
      <c r="C60" s="19" t="s">
        <v>65</v>
      </c>
      <c r="D60" s="20">
        <v>749.45663000000002</v>
      </c>
      <c r="E60" s="20">
        <v>5.7586199999999996</v>
      </c>
      <c r="F60" s="20">
        <v>37.583760000000005</v>
      </c>
      <c r="G60" s="20">
        <v>155.56763000000001</v>
      </c>
      <c r="H60" s="20">
        <v>37.793709999999997</v>
      </c>
      <c r="I60" s="20">
        <v>876.05123000000003</v>
      </c>
      <c r="J60" s="20"/>
      <c r="K60" s="20"/>
      <c r="L60" s="20">
        <v>31.039729999999999</v>
      </c>
      <c r="M60" s="21">
        <v>17.27778</v>
      </c>
      <c r="N60" s="48"/>
      <c r="O60" s="20"/>
      <c r="P60" s="20">
        <f t="shared" si="4"/>
        <v>1910.52909</v>
      </c>
      <c r="Q60" s="25"/>
      <c r="R60" s="27">
        <v>2932474.8098558476</v>
      </c>
      <c r="S60" s="28">
        <v>0</v>
      </c>
      <c r="T60" s="25"/>
      <c r="U60" s="29">
        <v>3.3079655052455728E-3</v>
      </c>
      <c r="V60" s="25"/>
      <c r="W60" s="30"/>
      <c r="X60" s="25"/>
      <c r="Y60" s="27">
        <v>2932474.8098558476</v>
      </c>
      <c r="Z60" s="25"/>
      <c r="AA60" s="29">
        <v>3.4840805725843654E-3</v>
      </c>
      <c r="AB60" s="25"/>
      <c r="AC60" s="24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</row>
    <row r="61" spans="1:47" s="26" customFormat="1" ht="17.100000000000001" customHeight="1" x14ac:dyDescent="0.2">
      <c r="A61" s="17">
        <v>48</v>
      </c>
      <c r="B61" s="18">
        <v>30700</v>
      </c>
      <c r="C61" s="19" t="s">
        <v>66</v>
      </c>
      <c r="D61" s="23"/>
      <c r="E61" s="23"/>
      <c r="F61" s="23"/>
      <c r="G61" s="23"/>
      <c r="H61" s="23"/>
      <c r="I61" s="23"/>
      <c r="J61" s="23"/>
      <c r="K61" s="23"/>
      <c r="L61" s="23"/>
      <c r="M61" s="42"/>
      <c r="N61" s="49"/>
      <c r="O61" s="23"/>
      <c r="P61" s="20">
        <f t="shared" si="4"/>
        <v>0</v>
      </c>
      <c r="Q61" s="25"/>
      <c r="R61" s="27">
        <v>0</v>
      </c>
      <c r="S61" s="28">
        <v>0</v>
      </c>
      <c r="T61" s="25"/>
      <c r="U61" s="29">
        <v>0</v>
      </c>
      <c r="V61" s="25"/>
      <c r="W61" s="30"/>
      <c r="X61" s="25"/>
      <c r="Y61" s="27">
        <v>0</v>
      </c>
      <c r="Z61" s="25"/>
      <c r="AA61" s="29">
        <v>0</v>
      </c>
      <c r="AB61" s="25"/>
      <c r="AC61" s="24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</row>
    <row r="62" spans="1:47" s="26" customFormat="1" ht="17.100000000000001" customHeight="1" x14ac:dyDescent="0.2">
      <c r="A62" s="17">
        <v>49</v>
      </c>
      <c r="B62" s="32">
        <v>39999</v>
      </c>
      <c r="C62" s="33" t="s">
        <v>10</v>
      </c>
      <c r="D62" s="51">
        <f>SUM(D53:D61)</f>
        <v>28016.776550000002</v>
      </c>
      <c r="E62" s="51">
        <f t="shared" ref="E62:O62" si="5">SUM(E53:E61)</f>
        <v>512.19326999999998</v>
      </c>
      <c r="F62" s="51">
        <f t="shared" si="5"/>
        <v>124234.29063999999</v>
      </c>
      <c r="G62" s="51">
        <f t="shared" si="5"/>
        <v>2943.7705700000001</v>
      </c>
      <c r="H62" s="51">
        <f t="shared" si="5"/>
        <v>30704.436340000004</v>
      </c>
      <c r="I62" s="51">
        <f t="shared" si="5"/>
        <v>83562.621440000003</v>
      </c>
      <c r="J62" s="51">
        <f t="shared" si="5"/>
        <v>172.00743000000003</v>
      </c>
      <c r="K62" s="51">
        <f t="shared" si="5"/>
        <v>11400.582279999999</v>
      </c>
      <c r="L62" s="51">
        <f t="shared" si="5"/>
        <v>4241.5705500000013</v>
      </c>
      <c r="M62" s="51">
        <f t="shared" si="5"/>
        <v>6361.7206200000001</v>
      </c>
      <c r="N62" s="51">
        <f t="shared" si="5"/>
        <v>0.73207999999999984</v>
      </c>
      <c r="O62" s="51">
        <f t="shared" si="5"/>
        <v>8640.7203300000001</v>
      </c>
      <c r="P62" s="34">
        <f t="shared" si="4"/>
        <v>300791.42209999991</v>
      </c>
      <c r="Q62" s="36">
        <v>362464285.02014399</v>
      </c>
      <c r="R62" s="27">
        <v>365396759.8300001</v>
      </c>
      <c r="S62" s="28">
        <v>0</v>
      </c>
      <c r="T62" s="25"/>
      <c r="U62" s="29">
        <v>0.41218423196124876</v>
      </c>
      <c r="V62" s="25"/>
      <c r="W62" s="30"/>
      <c r="X62" s="25"/>
      <c r="Y62" s="39">
        <v>327310702.92999977</v>
      </c>
      <c r="Z62" s="25"/>
      <c r="AA62" s="29">
        <v>0.38887865547714717</v>
      </c>
      <c r="AB62" s="25"/>
      <c r="AC62" s="24">
        <f>P62/P63</f>
        <v>0.41151928440435609</v>
      </c>
      <c r="AD62" s="41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</row>
    <row r="63" spans="1:47" s="26" customFormat="1" ht="17.100000000000001" customHeight="1" x14ac:dyDescent="0.2">
      <c r="A63" s="17">
        <v>50</v>
      </c>
      <c r="B63" s="32">
        <v>49999</v>
      </c>
      <c r="C63" s="33" t="s">
        <v>67</v>
      </c>
      <c r="D63" s="51">
        <f>SUM(D62,D51,D11)</f>
        <v>85488.39774</v>
      </c>
      <c r="E63" s="51">
        <f t="shared" ref="E63:O63" si="6">SUM(E62,E51,E11)</f>
        <v>1124.18407</v>
      </c>
      <c r="F63" s="51">
        <f t="shared" si="6"/>
        <v>352449.83253999997</v>
      </c>
      <c r="G63" s="51">
        <f t="shared" si="6"/>
        <v>6228.9748799999988</v>
      </c>
      <c r="H63" s="51">
        <f t="shared" si="6"/>
        <v>56794.1947</v>
      </c>
      <c r="I63" s="51">
        <f t="shared" si="6"/>
        <v>171736.36211000002</v>
      </c>
      <c r="J63" s="51">
        <f t="shared" si="6"/>
        <v>506.80504999999999</v>
      </c>
      <c r="K63" s="51">
        <f t="shared" si="6"/>
        <v>18493.978219999997</v>
      </c>
      <c r="L63" s="51">
        <f t="shared" si="6"/>
        <v>10645.96254</v>
      </c>
      <c r="M63" s="51">
        <f t="shared" si="6"/>
        <v>9593.6761399999996</v>
      </c>
      <c r="N63" s="52">
        <f t="shared" si="6"/>
        <v>1.4928999999999997</v>
      </c>
      <c r="O63" s="51">
        <f t="shared" si="6"/>
        <v>17865.243770000001</v>
      </c>
      <c r="P63" s="51">
        <f>SUM(P62,P51,P11)</f>
        <v>730929.10466000007</v>
      </c>
      <c r="Q63" s="36">
        <v>886488932.61000013</v>
      </c>
      <c r="R63" s="27">
        <v>886488932.61000013</v>
      </c>
      <c r="S63" s="28">
        <v>0</v>
      </c>
      <c r="T63" s="25"/>
      <c r="U63" s="29">
        <v>1</v>
      </c>
      <c r="V63" s="25"/>
      <c r="W63" s="30"/>
      <c r="X63" s="25"/>
      <c r="Y63" s="27">
        <v>841678241.5799998</v>
      </c>
      <c r="Z63" s="25"/>
      <c r="AA63" s="29">
        <v>1</v>
      </c>
      <c r="AB63" s="25"/>
      <c r="AC63" s="24"/>
      <c r="AD63" s="53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</row>
    <row r="65" spans="3:16" hidden="1" x14ac:dyDescent="0.2"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3:16" hidden="1" x14ac:dyDescent="0.2">
      <c r="C66" s="6" t="s">
        <v>68</v>
      </c>
      <c r="D66" s="55">
        <v>75228826.060000002</v>
      </c>
      <c r="E66" s="55">
        <v>2463447.86</v>
      </c>
      <c r="F66" s="55">
        <v>510194255.73000002</v>
      </c>
      <c r="G66" s="55">
        <v>8723082.870000001</v>
      </c>
      <c r="H66" s="55">
        <v>58680709.720000006</v>
      </c>
      <c r="I66" s="55"/>
      <c r="J66" s="55"/>
      <c r="K66" s="55"/>
      <c r="L66" s="55">
        <v>207676482.56</v>
      </c>
      <c r="M66" s="55">
        <v>10215766.869999999</v>
      </c>
      <c r="N66" s="55">
        <v>1614205.7599999998</v>
      </c>
      <c r="O66" s="55">
        <v>11692155.16</v>
      </c>
      <c r="P66" s="55">
        <v>886488932.58999991</v>
      </c>
    </row>
    <row r="67" spans="3:16" hidden="1" x14ac:dyDescent="0.2"/>
    <row r="68" spans="3:16" hidden="1" x14ac:dyDescent="0.2"/>
    <row r="69" spans="3:16" hidden="1" x14ac:dyDescent="0.2">
      <c r="C69" s="6" t="s">
        <v>69</v>
      </c>
      <c r="D69" s="55">
        <v>0</v>
      </c>
      <c r="E69" s="55">
        <v>0</v>
      </c>
      <c r="F69" s="55">
        <v>2.0000100135803223E-2</v>
      </c>
      <c r="G69" s="55">
        <v>0</v>
      </c>
      <c r="H69" s="55">
        <v>0</v>
      </c>
      <c r="I69" s="55"/>
      <c r="J69" s="55"/>
      <c r="K69" s="55"/>
      <c r="L69" s="55">
        <v>0</v>
      </c>
      <c r="M69" s="55">
        <v>0</v>
      </c>
      <c r="N69" s="55">
        <v>0</v>
      </c>
      <c r="O69" s="55">
        <v>0</v>
      </c>
      <c r="P69" s="55">
        <v>2.0000219345092773E-2</v>
      </c>
    </row>
    <row r="70" spans="3:16" hidden="1" x14ac:dyDescent="0.2"/>
    <row r="71" spans="3:16" hidden="1" x14ac:dyDescent="0.2"/>
    <row r="72" spans="3:16" hidden="1" x14ac:dyDescent="0.2"/>
    <row r="73" spans="3:16" hidden="1" x14ac:dyDescent="0.2"/>
    <row r="74" spans="3:16" hidden="1" x14ac:dyDescent="0.2">
      <c r="F74" s="54"/>
    </row>
    <row r="75" spans="3:16" hidden="1" x14ac:dyDescent="0.2"/>
    <row r="76" spans="3:16" hidden="1" x14ac:dyDescent="0.2"/>
    <row r="77" spans="3:16" hidden="1" x14ac:dyDescent="0.2"/>
    <row r="78" spans="3:16" hidden="1" x14ac:dyDescent="0.2"/>
    <row r="79" spans="3:16" hidden="1" x14ac:dyDescent="0.2"/>
    <row r="80" spans="3:16" hidden="1" x14ac:dyDescent="0.2"/>
  </sheetData>
  <mergeCells count="22">
    <mergeCell ref="R1:R3"/>
    <mergeCell ref="U1:U3"/>
    <mergeCell ref="W1:W3"/>
    <mergeCell ref="Y1:Y3"/>
    <mergeCell ref="AA1:AA3"/>
    <mergeCell ref="D2:D3"/>
    <mergeCell ref="E2:E3"/>
    <mergeCell ref="F2:F3"/>
    <mergeCell ref="G2:G3"/>
    <mergeCell ref="H2:H3"/>
    <mergeCell ref="K1:K3"/>
    <mergeCell ref="L1:L3"/>
    <mergeCell ref="M1:M3"/>
    <mergeCell ref="N1:N3"/>
    <mergeCell ref="O1:O3"/>
    <mergeCell ref="P1:P3"/>
    <mergeCell ref="B1:B3"/>
    <mergeCell ref="C1:C3"/>
    <mergeCell ref="D1:E1"/>
    <mergeCell ref="F1:H1"/>
    <mergeCell ref="I1:I3"/>
    <mergeCell ref="J1:J3"/>
  </mergeCells>
  <pageMargins left="0" right="0" top="0" bottom="0" header="0" footer="0"/>
  <pageSetup paperSize="8" scale="8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 ASL 2</vt:lpstr>
      <vt:lpstr>'LA ASL 2'!Area_stampa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2016-05-16T13:51:02Z</dcterms:created>
  <dcterms:modified xsi:type="dcterms:W3CDTF">2016-05-16T13:51:26Z</dcterms:modified>
</cp:coreProperties>
</file>